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37D4D038-7D04-4859-A35B-0525F7DF9EE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2" l="1"/>
  <c r="D19" i="2"/>
  <c r="I19" i="2"/>
  <c r="AD29" i="1" l="1"/>
  <c r="AD30" i="1"/>
  <c r="C20" i="2" l="1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T19" i="2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<sst xmlns="http://schemas.openxmlformats.org/spreadsheetml/2006/main" count="935" uniqueCount="165">
  <si>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</si>
  <si>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</si>
  <si>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</si>
  <si>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</si>
  <si>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</si>
  <si>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</si>
  <si>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</si>
  <si>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</si>
  <si>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</si>
  <si>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</si>
  <si>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</si>
  <si>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</si>
  <si>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</si>
  <si>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</si>
  <si>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</si>
  <si>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</si>
  <si>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</si>
  <si>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</si>
  <si>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</si>
  <si>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</si>
  <si>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</si>
  <si>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</si>
  <si>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</si>
  <si>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</si>
  <si>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</si>
  <si>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</si>
  <si>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</si>
  <si>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</si>
  <si>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</si>
  <si>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</si>
  <si>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</si>
  <si>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</si>
  <si>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</si>
  <si>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</si>
  <si>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</si>
  <si>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</si>
  <si>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</si>
  <si>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</si>
  <si>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</si>
  <si>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</si>
  <si>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</si>
  <si>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</si>
  <si>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</si>
  <si>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</si>
  <si>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</si>
  <si>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</si>
  <si>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</si>
  <si>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</si>
  <si>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</si>
  <si>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</si>
  <si>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</si>
  <si>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</si>
  <si>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</si>
  <si>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</si>
  <si>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</si>
  <si>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</si>
  <si>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</si>
  <si>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</si>
  <si>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</si>
  <si>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</si>
  <si>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</si>
  <si>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</si>
  <si>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</si>
  <si>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</si>
  <si>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</si>
  <si>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</si>
  <si>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</si>
  <si>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</si>
  <si>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</si>
  <si>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</si>
  <si>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</si>
  <si>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</si>
  <si>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</si>
  <si>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</si>
  <si>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</si>
  <si>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</si>
  <si>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</si>
  <si>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</si>
  <si>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</si>
  <si>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</si>
  <si>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</si>
  <si>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</si>
  <si>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02/07/2019</t>
  </si>
  <si>
    <t>03/07/2019</t>
  </si>
  <si>
    <t>04/07/2019</t>
  </si>
  <si>
    <t>05/07/2019</t>
  </si>
  <si>
    <t>06/07/2019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</si>
  <si>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</si>
  <si>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</si>
  <si>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</si>
  <si>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</si>
  <si>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</si>
  <si>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</si>
  <si>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</si>
  <si>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16/07/2019</t>
  </si>
  <si>
    <t>17/07/2019</t>
  </si>
  <si>
    <t>18/07/2019</t>
  </si>
  <si>
    <t>19/07/2019</t>
  </si>
  <si>
    <t>20/07/2019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</si>
  <si>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</si>
  <si>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</si>
  <si>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</si>
  <si>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</si>
  <si>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</si>
  <si>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</si>
  <si>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</si>
  <si>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</si>
  <si>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</si>
  <si>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Sergu Sen-Kam</t>
  </si>
  <si>
    <t>13.00</t>
  </si>
  <si>
    <t>Sergu Jum</t>
  </si>
  <si>
    <t>11.00</t>
  </si>
  <si>
    <t>sergu sabtu</t>
  </si>
  <si>
    <t>12.00</t>
  </si>
  <si>
    <t>06.00</t>
  </si>
  <si>
    <t>04.00</t>
  </si>
  <si>
    <t>05.00</t>
  </si>
  <si>
    <t>13.31</t>
  </si>
  <si>
    <t>06.43</t>
  </si>
  <si>
    <t>06.44</t>
  </si>
  <si>
    <t>388</t>
  </si>
  <si>
    <t>27</t>
  </si>
  <si>
    <t>AGUS SUSAN</t>
  </si>
  <si>
    <t>0,5</t>
  </si>
  <si>
    <t>03.36</t>
  </si>
  <si>
    <t>06.15</t>
  </si>
  <si>
    <t>13.16</t>
  </si>
  <si>
    <t>06.46</t>
  </si>
  <si>
    <t>05.13</t>
  </si>
  <si>
    <t>13.54</t>
  </si>
  <si>
    <t>05.54</t>
  </si>
  <si>
    <t>06.12</t>
  </si>
  <si>
    <t>14.31</t>
  </si>
  <si>
    <t>08.18</t>
  </si>
  <si>
    <t>06.25</t>
  </si>
  <si>
    <t>11.22</t>
  </si>
  <si>
    <t>04.57</t>
  </si>
  <si>
    <t>06.18</t>
  </si>
  <si>
    <t>12.35</t>
  </si>
  <si>
    <t>06.17</t>
  </si>
  <si>
    <t>06.24</t>
  </si>
  <si>
    <t>07.06</t>
  </si>
  <si>
    <t>06.35</t>
  </si>
  <si>
    <t>13.55</t>
  </si>
  <si>
    <t>07.20</t>
  </si>
  <si>
    <t>13.35</t>
  </si>
  <si>
    <t>06.50</t>
  </si>
  <si>
    <t>06.39</t>
  </si>
  <si>
    <t>13.36</t>
  </si>
  <si>
    <t>06.57</t>
  </si>
  <si>
    <t>06.41</t>
  </si>
  <si>
    <t>11.05</t>
  </si>
  <si>
    <t>04.24</t>
  </si>
  <si>
    <t>12.10</t>
  </si>
  <si>
    <t>05.26</t>
  </si>
  <si>
    <t>06.23</t>
  </si>
  <si>
    <t>13.49</t>
  </si>
  <si>
    <t>07.26</t>
  </si>
  <si>
    <t>06.55</t>
  </si>
  <si>
    <t>06.05</t>
  </si>
  <si>
    <t>13.33</t>
  </si>
  <si>
    <t>07.28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</si>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</sst>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abSelected="1" topLeftCell="A6" zoomScale="85" zoomScaleNormal="85" workbookViewId="0">
      <selection activeCell="R25" sqref="R25:R30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56</v>
      </c>
      <c r="B1" s="105" t="s">
        <v>57</v>
      </c>
      <c r="C1" s="105" t="s">
        <v>54</v>
      </c>
      <c r="D1" s="105" t="s">
        <v>58</v>
      </c>
      <c r="E1" s="105" t="s">
        <v>55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</row>
    <row r="2" spans="1:31" s="46" customFormat="1" ht="20.25" customHeight="1" x14ac:dyDescent="0.2">
      <c r="A2" s="104" t="s">
        <v>120</v>
      </c>
      <c r="B2" s="104" t="s">
        <v>121</v>
      </c>
      <c r="C2" s="104" t="s">
        <v>3</v>
      </c>
      <c r="D2" s="104" t="s">
        <v>122</v>
      </c>
      <c r="E2" s="104" t="s">
        <v>3</v>
      </c>
      <c r="F2" s="104" t="s">
        <v>80</v>
      </c>
      <c r="G2" s="104" t="s">
        <v>108</v>
      </c>
      <c r="H2" s="104" t="s">
        <v>81</v>
      </c>
      <c r="I2" s="104" t="s">
        <v>109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120</v>
      </c>
      <c r="B3" s="104" t="s">
        <v>121</v>
      </c>
      <c r="C3" s="104" t="s">
        <v>3</v>
      </c>
      <c r="D3" s="104" t="s">
        <v>122</v>
      </c>
      <c r="E3" s="104" t="s">
        <v>3</v>
      </c>
      <c r="F3" s="104" t="s">
        <v>82</v>
      </c>
      <c r="G3" s="104" t="s">
        <v>108</v>
      </c>
      <c r="H3" s="104" t="s">
        <v>81</v>
      </c>
      <c r="I3" s="104" t="s">
        <v>109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120</v>
      </c>
      <c r="B4" s="104" t="s">
        <v>121</v>
      </c>
      <c r="C4" s="104" t="s">
        <v>3</v>
      </c>
      <c r="D4" s="104" t="s">
        <v>122</v>
      </c>
      <c r="E4" s="104" t="s">
        <v>3</v>
      </c>
      <c r="F4" s="104" t="s">
        <v>83</v>
      </c>
      <c r="G4" s="104" t="s">
        <v>108</v>
      </c>
      <c r="H4" s="104" t="s">
        <v>81</v>
      </c>
      <c r="I4" s="104" t="s">
        <v>109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120</v>
      </c>
      <c r="B5" s="104" t="s">
        <v>121</v>
      </c>
      <c r="C5" s="104" t="s">
        <v>3</v>
      </c>
      <c r="D5" s="104" t="s">
        <v>122</v>
      </c>
      <c r="E5" s="104" t="s">
        <v>3</v>
      </c>
      <c r="F5" s="104" t="s">
        <v>84</v>
      </c>
      <c r="G5" s="104" t="s">
        <v>108</v>
      </c>
      <c r="H5" s="104" t="s">
        <v>81</v>
      </c>
      <c r="I5" s="104" t="s">
        <v>109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120</v>
      </c>
      <c r="B6" s="104" t="s">
        <v>121</v>
      </c>
      <c r="C6" s="104" t="s">
        <v>3</v>
      </c>
      <c r="D6" s="104" t="s">
        <v>122</v>
      </c>
      <c r="E6" s="104" t="s">
        <v>3</v>
      </c>
      <c r="F6" s="104" t="s">
        <v>85</v>
      </c>
      <c r="G6" s="104" t="s">
        <v>110</v>
      </c>
      <c r="H6" s="104" t="s">
        <v>81</v>
      </c>
      <c r="I6" s="104" t="s">
        <v>111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120</v>
      </c>
      <c r="B7" s="104" t="s">
        <v>121</v>
      </c>
      <c r="C7" s="104" t="s">
        <v>3</v>
      </c>
      <c r="D7" s="104" t="s">
        <v>122</v>
      </c>
      <c r="E7" s="104" t="s">
        <v>3</v>
      </c>
      <c r="F7" s="104" t="s">
        <v>86</v>
      </c>
      <c r="G7" s="104" t="s">
        <v>112</v>
      </c>
      <c r="H7" s="104" t="s">
        <v>81</v>
      </c>
      <c r="I7" s="104" t="s">
        <v>113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120</v>
      </c>
      <c r="B8" s="104" t="s">
        <v>121</v>
      </c>
      <c r="C8" s="104" t="s">
        <v>3</v>
      </c>
      <c r="D8" s="104" t="s">
        <v>122</v>
      </c>
      <c r="E8" s="104" t="s">
        <v>3</v>
      </c>
      <c r="F8" s="104" t="s">
        <v>87</v>
      </c>
      <c r="G8" s="104" t="s">
        <v>108</v>
      </c>
      <c r="H8" s="104" t="s">
        <v>81</v>
      </c>
      <c r="I8" s="104" t="s">
        <v>109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120</v>
      </c>
      <c r="B9" s="104" t="s">
        <v>121</v>
      </c>
      <c r="C9" s="104" t="s">
        <v>3</v>
      </c>
      <c r="D9" s="104" t="s">
        <v>122</v>
      </c>
      <c r="E9" s="104" t="s">
        <v>3</v>
      </c>
      <c r="F9" s="104" t="s">
        <v>88</v>
      </c>
      <c r="G9" s="104" t="s">
        <v>108</v>
      </c>
      <c r="H9" s="104" t="s">
        <v>81</v>
      </c>
      <c r="I9" s="104" t="s">
        <v>109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120</v>
      </c>
      <c r="B10" s="104" t="s">
        <v>121</v>
      </c>
      <c r="C10" s="104" t="s">
        <v>3</v>
      </c>
      <c r="D10" s="104" t="s">
        <v>122</v>
      </c>
      <c r="E10" s="104" t="s">
        <v>3</v>
      </c>
      <c r="F10" s="104" t="s">
        <v>89</v>
      </c>
      <c r="G10" s="104" t="s">
        <v>108</v>
      </c>
      <c r="H10" s="104" t="s">
        <v>81</v>
      </c>
      <c r="I10" s="104" t="s">
        <v>109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120</v>
      </c>
      <c r="B11" s="104" t="s">
        <v>121</v>
      </c>
      <c r="C11" s="104" t="s">
        <v>3</v>
      </c>
      <c r="D11" s="104" t="s">
        <v>122</v>
      </c>
      <c r="E11" s="104" t="s">
        <v>3</v>
      </c>
      <c r="F11" s="104" t="s">
        <v>90</v>
      </c>
      <c r="G11" s="104" t="s">
        <v>108</v>
      </c>
      <c r="H11" s="104" t="s">
        <v>81</v>
      </c>
      <c r="I11" s="104" t="s">
        <v>109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120</v>
      </c>
      <c r="B12" s="104" t="s">
        <v>121</v>
      </c>
      <c r="C12" s="104" t="s">
        <v>3</v>
      </c>
      <c r="D12" s="104" t="s">
        <v>122</v>
      </c>
      <c r="E12" s="104" t="s">
        <v>3</v>
      </c>
      <c r="F12" s="104" t="s">
        <v>91</v>
      </c>
      <c r="G12" s="104" t="s">
        <v>110</v>
      </c>
      <c r="H12" s="104" t="s">
        <v>81</v>
      </c>
      <c r="I12" s="104" t="s">
        <v>111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120</v>
      </c>
      <c r="B13" s="104" t="s">
        <v>121</v>
      </c>
      <c r="C13" s="104" t="s">
        <v>3</v>
      </c>
      <c r="D13" s="104" t="s">
        <v>122</v>
      </c>
      <c r="E13" s="104" t="s">
        <v>3</v>
      </c>
      <c r="F13" s="104" t="s">
        <v>92</v>
      </c>
      <c r="G13" s="104" t="s">
        <v>112</v>
      </c>
      <c r="H13" s="104" t="s">
        <v>81</v>
      </c>
      <c r="I13" s="104" t="s">
        <v>113</v>
      </c>
      <c r="J13" s="104"/>
      <c r="K13" s="104" t="s">
        <v>3</v>
      </c>
      <c r="L13" s="104" t="s">
        <v>4</v>
      </c>
      <c r="M13" s="104"/>
      <c r="N13" s="104"/>
      <c r="O13" s="104"/>
      <c r="P13" s="104" t="s">
        <v>3</v>
      </c>
      <c r="Q13" s="104" t="s">
        <v>3</v>
      </c>
      <c r="R13" s="104"/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123</v>
      </c>
      <c r="Y13" s="104" t="s">
        <v>3</v>
      </c>
      <c r="Z13" s="104" t="s">
        <v>124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120</v>
      </c>
      <c r="B14" s="104" t="s">
        <v>121</v>
      </c>
      <c r="C14" s="104" t="s">
        <v>3</v>
      </c>
      <c r="D14" s="104" t="s">
        <v>122</v>
      </c>
      <c r="E14" s="104" t="s">
        <v>3</v>
      </c>
      <c r="F14" s="104" t="s">
        <v>93</v>
      </c>
      <c r="G14" s="104" t="s">
        <v>108</v>
      </c>
      <c r="H14" s="104" t="s">
        <v>81</v>
      </c>
      <c r="I14" s="104" t="s">
        <v>109</v>
      </c>
      <c r="J14" s="104" t="s">
        <v>125</v>
      </c>
      <c r="K14" s="104" t="s">
        <v>126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114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81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120</v>
      </c>
      <c r="B15" s="104" t="s">
        <v>121</v>
      </c>
      <c r="C15" s="104" t="s">
        <v>3</v>
      </c>
      <c r="D15" s="104" t="s">
        <v>122</v>
      </c>
      <c r="E15" s="104" t="s">
        <v>3</v>
      </c>
      <c r="F15" s="104" t="s">
        <v>94</v>
      </c>
      <c r="G15" s="104" t="s">
        <v>108</v>
      </c>
      <c r="H15" s="104" t="s">
        <v>81</v>
      </c>
      <c r="I15" s="104" t="s">
        <v>109</v>
      </c>
      <c r="J15" s="104" t="s">
        <v>127</v>
      </c>
      <c r="K15" s="104" t="s">
        <v>117</v>
      </c>
      <c r="L15" s="104" t="s">
        <v>4</v>
      </c>
      <c r="M15" s="104" t="s">
        <v>4</v>
      </c>
      <c r="N15" s="104"/>
      <c r="O15" s="104"/>
      <c r="P15" s="104" t="s">
        <v>3</v>
      </c>
      <c r="Q15" s="104" t="s">
        <v>3</v>
      </c>
      <c r="R15" s="104" t="s">
        <v>114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128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120</v>
      </c>
      <c r="B16" s="104" t="s">
        <v>121</v>
      </c>
      <c r="C16" s="104" t="s">
        <v>3</v>
      </c>
      <c r="D16" s="104" t="s">
        <v>122</v>
      </c>
      <c r="E16" s="104" t="s">
        <v>3</v>
      </c>
      <c r="F16" s="104" t="s">
        <v>95</v>
      </c>
      <c r="G16" s="104" t="s">
        <v>108</v>
      </c>
      <c r="H16" s="104" t="s">
        <v>81</v>
      </c>
      <c r="I16" s="104" t="s">
        <v>109</v>
      </c>
      <c r="J16" s="104" t="s">
        <v>134</v>
      </c>
      <c r="K16" s="104" t="s">
        <v>129</v>
      </c>
      <c r="L16" s="104" t="s">
        <v>4</v>
      </c>
      <c r="M16" s="104" t="s">
        <v>4</v>
      </c>
      <c r="N16" s="104"/>
      <c r="O16" s="104"/>
      <c r="P16" s="104" t="s">
        <v>3</v>
      </c>
      <c r="Q16" s="104" t="s">
        <v>3</v>
      </c>
      <c r="R16" s="104" t="s">
        <v>114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130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120</v>
      </c>
      <c r="B17" s="104" t="s">
        <v>121</v>
      </c>
      <c r="C17" s="104" t="s">
        <v>3</v>
      </c>
      <c r="D17" s="104" t="s">
        <v>122</v>
      </c>
      <c r="E17" s="104" t="s">
        <v>3</v>
      </c>
      <c r="F17" s="104" t="s">
        <v>96</v>
      </c>
      <c r="G17" s="104" t="s">
        <v>108</v>
      </c>
      <c r="H17" s="104" t="s">
        <v>81</v>
      </c>
      <c r="I17" s="104" t="s">
        <v>109</v>
      </c>
      <c r="J17" s="104" t="s">
        <v>131</v>
      </c>
      <c r="K17" s="104" t="s">
        <v>132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114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133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120</v>
      </c>
      <c r="B18" s="104" t="s">
        <v>121</v>
      </c>
      <c r="C18" s="104" t="s">
        <v>3</v>
      </c>
      <c r="D18" s="104" t="s">
        <v>122</v>
      </c>
      <c r="E18" s="104" t="s">
        <v>3</v>
      </c>
      <c r="F18" s="104" t="s">
        <v>97</v>
      </c>
      <c r="G18" s="104" t="s">
        <v>110</v>
      </c>
      <c r="H18" s="104" t="s">
        <v>81</v>
      </c>
      <c r="I18" s="104" t="s">
        <v>111</v>
      </c>
      <c r="J18" s="104" t="s">
        <v>134</v>
      </c>
      <c r="K18" s="104" t="s">
        <v>135</v>
      </c>
      <c r="L18" s="104" t="s">
        <v>4</v>
      </c>
      <c r="M18" s="104" t="s">
        <v>4</v>
      </c>
      <c r="N18" s="104" t="s">
        <v>3</v>
      </c>
      <c r="O18" s="104" t="s">
        <v>3</v>
      </c>
      <c r="P18" s="104" t="s">
        <v>3</v>
      </c>
      <c r="Q18" s="104" t="s">
        <v>3</v>
      </c>
      <c r="R18" s="104" t="s">
        <v>115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136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120</v>
      </c>
      <c r="B19" s="104" t="s">
        <v>121</v>
      </c>
      <c r="C19" s="104" t="s">
        <v>3</v>
      </c>
      <c r="D19" s="104" t="s">
        <v>122</v>
      </c>
      <c r="E19" s="104" t="s">
        <v>3</v>
      </c>
      <c r="F19" s="104" t="s">
        <v>98</v>
      </c>
      <c r="G19" s="104" t="s">
        <v>112</v>
      </c>
      <c r="H19" s="104" t="s">
        <v>81</v>
      </c>
      <c r="I19" s="104" t="s">
        <v>113</v>
      </c>
      <c r="J19" s="104" t="s">
        <v>137</v>
      </c>
      <c r="K19" s="104" t="s">
        <v>138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116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139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120</v>
      </c>
      <c r="B20" s="104" t="s">
        <v>121</v>
      </c>
      <c r="C20" s="104" t="s">
        <v>3</v>
      </c>
      <c r="D20" s="104" t="s">
        <v>122</v>
      </c>
      <c r="E20" s="104" t="s">
        <v>3</v>
      </c>
      <c r="F20" s="104" t="s">
        <v>99</v>
      </c>
      <c r="G20" s="104" t="s">
        <v>108</v>
      </c>
      <c r="H20" s="104" t="s">
        <v>81</v>
      </c>
      <c r="I20" s="104" t="s">
        <v>109</v>
      </c>
      <c r="J20" s="104" t="s">
        <v>140</v>
      </c>
      <c r="K20" s="104" t="s">
        <v>117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114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141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120</v>
      </c>
      <c r="B21" s="104" t="s">
        <v>121</v>
      </c>
      <c r="C21" s="104" t="s">
        <v>3</v>
      </c>
      <c r="D21" s="104" t="s">
        <v>122</v>
      </c>
      <c r="E21" s="104" t="s">
        <v>3</v>
      </c>
      <c r="F21" s="104" t="s">
        <v>100</v>
      </c>
      <c r="G21" s="104" t="s">
        <v>108</v>
      </c>
      <c r="H21" s="104" t="s">
        <v>81</v>
      </c>
      <c r="I21" s="104" t="s">
        <v>109</v>
      </c>
      <c r="J21" s="104" t="s">
        <v>142</v>
      </c>
      <c r="K21" s="104" t="s">
        <v>143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114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144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120</v>
      </c>
      <c r="B22" s="104" t="s">
        <v>121</v>
      </c>
      <c r="C22" s="104" t="s">
        <v>3</v>
      </c>
      <c r="D22" s="104" t="s">
        <v>122</v>
      </c>
      <c r="E22" s="104" t="s">
        <v>3</v>
      </c>
      <c r="F22" s="104" t="s">
        <v>101</v>
      </c>
      <c r="G22" s="104" t="s">
        <v>108</v>
      </c>
      <c r="H22" s="104" t="s">
        <v>81</v>
      </c>
      <c r="I22" s="104" t="s">
        <v>109</v>
      </c>
      <c r="J22" s="104" t="s">
        <v>119</v>
      </c>
      <c r="K22" s="104" t="s">
        <v>145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114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146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120</v>
      </c>
      <c r="B23" s="104" t="s">
        <v>121</v>
      </c>
      <c r="C23" s="104" t="s">
        <v>3</v>
      </c>
      <c r="D23" s="104" t="s">
        <v>122</v>
      </c>
      <c r="E23" s="104" t="s">
        <v>3</v>
      </c>
      <c r="F23" s="104" t="s">
        <v>102</v>
      </c>
      <c r="G23" s="104" t="s">
        <v>108</v>
      </c>
      <c r="H23" s="104" t="s">
        <v>81</v>
      </c>
      <c r="I23" s="104" t="s">
        <v>109</v>
      </c>
      <c r="J23" s="104" t="s">
        <v>147</v>
      </c>
      <c r="K23" s="104" t="s">
        <v>148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114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149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120</v>
      </c>
      <c r="B24" s="104" t="s">
        <v>121</v>
      </c>
      <c r="C24" s="104" t="s">
        <v>3</v>
      </c>
      <c r="D24" s="104" t="s">
        <v>122</v>
      </c>
      <c r="E24" s="104" t="s">
        <v>3</v>
      </c>
      <c r="F24" s="104" t="s">
        <v>103</v>
      </c>
      <c r="G24" s="104" t="s">
        <v>110</v>
      </c>
      <c r="H24" s="104" t="s">
        <v>81</v>
      </c>
      <c r="I24" s="104" t="s">
        <v>111</v>
      </c>
      <c r="J24" s="104" t="s">
        <v>150</v>
      </c>
      <c r="K24" s="104" t="s">
        <v>151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115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152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120</v>
      </c>
      <c r="B25" s="104" t="s">
        <v>121</v>
      </c>
      <c r="C25" s="104" t="s">
        <v>3</v>
      </c>
      <c r="D25" s="104" t="s">
        <v>122</v>
      </c>
      <c r="E25" s="104" t="s">
        <v>3</v>
      </c>
      <c r="F25" s="104" t="s">
        <v>104</v>
      </c>
      <c r="G25" s="104" t="s">
        <v>112</v>
      </c>
      <c r="H25" s="104" t="s">
        <v>81</v>
      </c>
      <c r="I25" s="104" t="s">
        <v>113</v>
      </c>
      <c r="J25" s="104" t="s">
        <v>118</v>
      </c>
      <c r="K25" s="104" t="s">
        <v>153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116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154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120</v>
      </c>
      <c r="B26" s="104" t="s">
        <v>121</v>
      </c>
      <c r="C26" s="104" t="s">
        <v>3</v>
      </c>
      <c r="D26" s="104" t="s">
        <v>122</v>
      </c>
      <c r="E26" s="104" t="s">
        <v>3</v>
      </c>
      <c r="F26" s="104" t="s">
        <v>105</v>
      </c>
      <c r="G26" s="104" t="s">
        <v>108</v>
      </c>
      <c r="H26" s="104" t="s">
        <v>81</v>
      </c>
      <c r="I26" s="104" t="s">
        <v>109</v>
      </c>
      <c r="J26" s="104" t="s">
        <v>155</v>
      </c>
      <c r="K26" s="104" t="s">
        <v>156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114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157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120</v>
      </c>
      <c r="B27" s="104" t="s">
        <v>121</v>
      </c>
      <c r="C27" s="104" t="s">
        <v>3</v>
      </c>
      <c r="D27" s="104" t="s">
        <v>122</v>
      </c>
      <c r="E27" s="104" t="s">
        <v>3</v>
      </c>
      <c r="F27" s="104" t="s">
        <v>106</v>
      </c>
      <c r="G27" s="104" t="s">
        <v>108</v>
      </c>
      <c r="H27" s="104" t="s">
        <v>81</v>
      </c>
      <c r="I27" s="104" t="s">
        <v>109</v>
      </c>
      <c r="J27" s="104" t="s">
        <v>150</v>
      </c>
      <c r="K27" s="104" t="s">
        <v>148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114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158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120</v>
      </c>
      <c r="B28" s="104" t="s">
        <v>121</v>
      </c>
      <c r="C28" s="104" t="s">
        <v>3</v>
      </c>
      <c r="D28" s="104" t="s">
        <v>122</v>
      </c>
      <c r="E28" s="104" t="s">
        <v>3</v>
      </c>
      <c r="F28" s="104" t="s">
        <v>107</v>
      </c>
      <c r="G28" s="104" t="s">
        <v>108</v>
      </c>
      <c r="H28" s="104" t="s">
        <v>81</v>
      </c>
      <c r="I28" s="104" t="s">
        <v>109</v>
      </c>
      <c r="J28" s="104" t="s">
        <v>159</v>
      </c>
      <c r="K28" s="104" t="s">
        <v>160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114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161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>
        <f t="shared" si="0"/>
        <v>0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view="pageBreakPreview" zoomScale="85" zoomScaleNormal="100" zoomScaleSheetLayoutView="85" workbookViewId="0">
      <selection activeCell="H25" sqref="H2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27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AGUS SUSAN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53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164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164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164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164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164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164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164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164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164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164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164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164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>
        <f>IFERROR(VALUE(Sheet1!M13),"")</f>
        <v>0</v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06.15</v>
      </c>
      <c r="D20" s="6" t="str">
        <f>IF(Sheet1!K14=0,"",Sheet1!K14)</f>
        <v>13.16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0.29236111111111113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07</v>
      </c>
      <c r="V20" s="33" t="str">
        <f t="shared" si="12"/>
        <v>01</v>
      </c>
      <c r="W20" s="25">
        <f t="shared" si="13"/>
        <v>7</v>
      </c>
      <c r="X20" s="6">
        <f t="shared" si="13"/>
        <v>1</v>
      </c>
      <c r="Y20" s="26">
        <f t="shared" si="14"/>
        <v>7.0166666666666675</v>
      </c>
      <c r="Z20" s="42">
        <f t="shared" si="15"/>
        <v>0.29236111111111113</v>
      </c>
      <c r="AA20" s="7" t="str">
        <f t="shared" si="16"/>
        <v>07:01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06.46</v>
      </c>
      <c r="D21" s="6" t="str">
        <f>IF(Sheet1!K15=0,"",Sheet1!K15)</f>
        <v>13.31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0.28125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45</v>
      </c>
      <c r="W21" s="25">
        <f t="shared" si="13"/>
        <v>6</v>
      </c>
      <c r="X21" s="6">
        <f t="shared" si="13"/>
        <v>45</v>
      </c>
      <c r="Y21" s="26">
        <f t="shared" si="14"/>
        <v>6.75</v>
      </c>
      <c r="Z21" s="42">
        <f t="shared" si="15"/>
        <v>0.28125</v>
      </c>
      <c r="AA21" s="7" t="str">
        <f t="shared" si="16"/>
        <v>06:45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06.25</v>
      </c>
      <c r="D22" s="6" t="str">
        <f>IF(Sheet1!K16=0,"",Sheet1!K16)</f>
        <v>13.54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0.31180555555555561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29</v>
      </c>
      <c r="W22" s="25">
        <f t="shared" si="13"/>
        <v>7</v>
      </c>
      <c r="X22" s="6">
        <f t="shared" si="13"/>
        <v>29</v>
      </c>
      <c r="Y22" s="26">
        <f t="shared" si="14"/>
        <v>7.4833333333333343</v>
      </c>
      <c r="Z22" s="42">
        <f t="shared" si="15"/>
        <v>0.31180555555555561</v>
      </c>
      <c r="AA22" s="7" t="str">
        <f t="shared" si="16"/>
        <v>07:29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06.12</v>
      </c>
      <c r="D23" s="6" t="str">
        <f>IF(Sheet1!K17=0,"",Sheet1!K17)</f>
        <v>14.31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0.34652777777777782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08</v>
      </c>
      <c r="V23" s="33" t="str">
        <f t="shared" si="12"/>
        <v>19</v>
      </c>
      <c r="W23" s="25">
        <f t="shared" si="13"/>
        <v>8</v>
      </c>
      <c r="X23" s="6">
        <f t="shared" si="13"/>
        <v>19</v>
      </c>
      <c r="Y23" s="26">
        <f t="shared" si="14"/>
        <v>8.3166666666666682</v>
      </c>
      <c r="Z23" s="42">
        <f t="shared" si="15"/>
        <v>0.34652777777777782</v>
      </c>
      <c r="AA23" s="7" t="str">
        <f t="shared" si="16"/>
        <v>08:19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06.25</v>
      </c>
      <c r="D24" s="6" t="str">
        <f>IF(Sheet1!K18=0,"",Sheet1!K18)</f>
        <v>11.22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0.20625000000000004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57</v>
      </c>
      <c r="W24" s="25">
        <f t="shared" si="13"/>
        <v>4</v>
      </c>
      <c r="X24" s="6">
        <f t="shared" si="13"/>
        <v>57</v>
      </c>
      <c r="Y24" s="26">
        <f t="shared" si="14"/>
        <v>4.9500000000000011</v>
      </c>
      <c r="Z24" s="42">
        <f t="shared" si="15"/>
        <v>0.20625000000000004</v>
      </c>
      <c r="AA24" s="7" t="str">
        <f t="shared" si="16"/>
        <v>04:57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06.18</v>
      </c>
      <c r="D25" s="6" t="str">
        <f>IF(Sheet1!K19=0,"",Sheet1!K19)</f>
        <v>12.35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0.26180555555555557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17</v>
      </c>
      <c r="W25" s="25">
        <f t="shared" si="13"/>
        <v>6</v>
      </c>
      <c r="X25" s="6">
        <f t="shared" si="13"/>
        <v>17</v>
      </c>
      <c r="Y25" s="26">
        <f t="shared" si="14"/>
        <v>6.2833333333333332</v>
      </c>
      <c r="Z25" s="42">
        <f t="shared" si="15"/>
        <v>0.26180555555555557</v>
      </c>
      <c r="AA25" s="7" t="str">
        <f t="shared" si="16"/>
        <v>06:17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06.24</v>
      </c>
      <c r="D26" s="6" t="str">
        <f>IF(Sheet1!K20=0,"",Sheet1!K20)</f>
        <v>13.31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0.29652777777777778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07</v>
      </c>
      <c r="W26" s="25">
        <f t="shared" si="13"/>
        <v>7</v>
      </c>
      <c r="X26" s="6">
        <f t="shared" si="13"/>
        <v>7</v>
      </c>
      <c r="Y26" s="26">
        <f t="shared" si="14"/>
        <v>7.1166666666666671</v>
      </c>
      <c r="Z26" s="42">
        <f t="shared" si="15"/>
        <v>0.29652777777777778</v>
      </c>
      <c r="AA26" s="7" t="str">
        <f t="shared" si="16"/>
        <v>07:07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06.35</v>
      </c>
      <c r="D27" s="6" t="str">
        <f>IF(Sheet1!K21=0,"",Sheet1!K21)</f>
        <v>13.55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0.30555555555555552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20</v>
      </c>
      <c r="W27" s="25">
        <f t="shared" si="13"/>
        <v>7</v>
      </c>
      <c r="X27" s="6">
        <f t="shared" si="13"/>
        <v>20</v>
      </c>
      <c r="Y27" s="26">
        <f t="shared" si="14"/>
        <v>7.3333333333333321</v>
      </c>
      <c r="Z27" s="42">
        <f t="shared" si="15"/>
        <v>0.30555555555555552</v>
      </c>
      <c r="AA27" s="7" t="str">
        <f t="shared" si="16"/>
        <v>07:20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06.44</v>
      </c>
      <c r="D28" s="6" t="str">
        <f>IF(Sheet1!K22=0,"",Sheet1!K22)</f>
        <v>13.35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0.28541666666666665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51</v>
      </c>
      <c r="W28" s="25">
        <f t="shared" si="13"/>
        <v>6</v>
      </c>
      <c r="X28" s="6">
        <f t="shared" si="13"/>
        <v>51</v>
      </c>
      <c r="Y28" s="26">
        <f t="shared" si="14"/>
        <v>6.85</v>
      </c>
      <c r="Z28" s="42">
        <f t="shared" si="15"/>
        <v>0.28541666666666665</v>
      </c>
      <c r="AA28" s="7" t="str">
        <f t="shared" si="16"/>
        <v>06:51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06.39</v>
      </c>
      <c r="D29" s="6" t="str">
        <f>IF(Sheet1!K23=0,"",Sheet1!K23)</f>
        <v>13.36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0.2895833333333333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57</v>
      </c>
      <c r="W29" s="25">
        <f t="shared" si="13"/>
        <v>6</v>
      </c>
      <c r="X29" s="6">
        <f t="shared" si="13"/>
        <v>57</v>
      </c>
      <c r="Y29" s="26">
        <f t="shared" si="14"/>
        <v>6.9499999999999993</v>
      </c>
      <c r="Z29" s="42">
        <f t="shared" si="15"/>
        <v>0.2895833333333333</v>
      </c>
      <c r="AA29" s="7" t="str">
        <f t="shared" si="16"/>
        <v>06:57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06.41</v>
      </c>
      <c r="D30" s="6" t="str">
        <f>IF(Sheet1!K24=0,"",Sheet1!K24)</f>
        <v>11.05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0.18333333333333335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24</v>
      </c>
      <c r="W30" s="25">
        <f t="shared" si="13"/>
        <v>4</v>
      </c>
      <c r="X30" s="6">
        <f t="shared" si="13"/>
        <v>24</v>
      </c>
      <c r="Y30" s="26">
        <f t="shared" si="14"/>
        <v>4.4000000000000004</v>
      </c>
      <c r="Z30" s="42">
        <f t="shared" si="15"/>
        <v>0.18333333333333335</v>
      </c>
      <c r="AA30" s="7" t="str">
        <f t="shared" si="16"/>
        <v>04:24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06.43</v>
      </c>
      <c r="D31" s="6" t="str">
        <f>IF(Sheet1!K25=0,"",Sheet1!K25)</f>
        <v>12.10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0.2270833333333333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27</v>
      </c>
      <c r="W31" s="25">
        <f t="shared" si="13"/>
        <v>5</v>
      </c>
      <c r="X31" s="6">
        <f t="shared" si="13"/>
        <v>27</v>
      </c>
      <c r="Y31" s="26">
        <f t="shared" si="14"/>
        <v>5.4499999999999993</v>
      </c>
      <c r="Z31" s="42">
        <f t="shared" si="15"/>
        <v>0.2270833333333333</v>
      </c>
      <c r="AA31" s="7" t="str">
        <f t="shared" si="16"/>
        <v>05:27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06.23</v>
      </c>
      <c r="D32" s="6" t="str">
        <f>IF(Sheet1!K26=0,"",Sheet1!K26)</f>
        <v>13.49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0.30972222222222218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26</v>
      </c>
      <c r="W32" s="25">
        <f t="shared" si="13"/>
        <v>7</v>
      </c>
      <c r="X32" s="6">
        <f t="shared" si="13"/>
        <v>26</v>
      </c>
      <c r="Y32" s="26">
        <f t="shared" si="14"/>
        <v>7.4333333333333318</v>
      </c>
      <c r="Z32" s="42">
        <f t="shared" si="15"/>
        <v>0.30972222222222218</v>
      </c>
      <c r="AA32" s="7" t="str">
        <f t="shared" si="16"/>
        <v>07:26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06.41</v>
      </c>
      <c r="D33" s="6" t="str">
        <f>IF(Sheet1!K27=0,"",Sheet1!K27)</f>
        <v>13.36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0.28819444444444442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55</v>
      </c>
      <c r="W33" s="25">
        <f t="shared" si="13"/>
        <v>6</v>
      </c>
      <c r="X33" s="6">
        <f t="shared" si="13"/>
        <v>55</v>
      </c>
      <c r="Y33" s="26">
        <f t="shared" si="14"/>
        <v>6.9166666666666661</v>
      </c>
      <c r="Z33" s="42">
        <f t="shared" si="15"/>
        <v>0.28819444444444442</v>
      </c>
      <c r="AA33" s="7" t="str">
        <f t="shared" si="16"/>
        <v>06:55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06.05</v>
      </c>
      <c r="D34" s="6" t="str">
        <f>IF(Sheet1!K28=0,"",Sheet1!K28)</f>
        <v>13.33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0.31111111111111112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28</v>
      </c>
      <c r="W34" s="27">
        <f t="shared" si="13"/>
        <v>0</v>
      </c>
      <c r="X34" s="28">
        <f t="shared" si="13"/>
        <v>28</v>
      </c>
      <c r="Y34" s="26">
        <f t="shared" si="14"/>
        <v>7.4666666666666668</v>
      </c>
      <c r="Z34" s="42">
        <f t="shared" si="15"/>
        <v>0.31111111111111112</v>
      </c>
      <c r="AA34" s="7" t="str">
        <f t="shared" si="16"/>
        <v>07:28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94:3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86</v>
      </c>
      <c r="V35" s="34">
        <f>SUM(X8:X34)</f>
        <v>463</v>
      </c>
      <c r="W35" s="35" t="str">
        <f>LEFT(V35,2)&amp;0</f>
        <v>460</v>
      </c>
      <c r="X35" s="19" t="str">
        <f>RIGHT(V35,1)</f>
        <v>3</v>
      </c>
      <c r="Y35" s="37">
        <f>SUM(Y8:Y34)</f>
        <v>100.71666666666668</v>
      </c>
      <c r="Z35" s="41">
        <f>SUM(Z8:Z34)</f>
        <v>4.1965277777777779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93.666666666666671</v>
      </c>
      <c r="V36" s="113"/>
      <c r="W36" s="23">
        <f>W35/60</f>
        <v>7.666666666666667</v>
      </c>
      <c r="X36" s="9" t="str">
        <f>X35</f>
        <v>3</v>
      </c>
      <c r="Y36" s="38">
        <f>U36</f>
        <v>93.666666666666671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162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163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>03.36</v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>03</v>
      </c>
      <c r="Y19" s="66" t="str">
        <f t="shared" si="5"/>
        <v>36</v>
      </c>
      <c r="Z19" s="63">
        <f t="shared" si="8"/>
        <v>3</v>
      </c>
      <c r="AA19" s="58">
        <f t="shared" si="8"/>
        <v>36</v>
      </c>
      <c r="AB19" s="64">
        <f t="shared" si="9"/>
        <v>3.5999999999999996</v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06.15</v>
      </c>
      <c r="D20" s="58"/>
      <c r="E20" s="58"/>
      <c r="F20" s="58" t="str">
        <f>IF(Sheet1!K14=0,"",Sheet1!K14)</f>
        <v>13.16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07.00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07</v>
      </c>
      <c r="Y20" s="66" t="str">
        <f t="shared" si="5"/>
        <v>00</v>
      </c>
      <c r="Z20" s="63">
        <f t="shared" si="8"/>
        <v>7</v>
      </c>
      <c r="AA20" s="58">
        <f t="shared" si="8"/>
        <v>0</v>
      </c>
      <c r="AB20" s="64">
        <f t="shared" si="9"/>
        <v>7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06.46</v>
      </c>
      <c r="D21" s="58"/>
      <c r="E21" s="58"/>
      <c r="F21" s="58" t="str">
        <f>IF(Sheet1!K15=0,"",Sheet1!K15)</f>
        <v>13.31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05.13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05</v>
      </c>
      <c r="Y21" s="66" t="str">
        <f t="shared" si="5"/>
        <v>13</v>
      </c>
      <c r="Z21" s="63">
        <f t="shared" si="8"/>
        <v>5</v>
      </c>
      <c r="AA21" s="58">
        <f t="shared" si="8"/>
        <v>13</v>
      </c>
      <c r="AB21" s="64">
        <f t="shared" si="9"/>
        <v>5.2166666666666668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06.25</v>
      </c>
      <c r="D22" s="58"/>
      <c r="E22" s="58"/>
      <c r="F22" s="58" t="str">
        <f>IF(Sheet1!K16=0,"",Sheet1!K16)</f>
        <v>13.54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05.54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05</v>
      </c>
      <c r="Y22" s="66" t="str">
        <f t="shared" si="5"/>
        <v>54</v>
      </c>
      <c r="Z22" s="63">
        <f t="shared" si="8"/>
        <v>5</v>
      </c>
      <c r="AA22" s="58">
        <f t="shared" si="8"/>
        <v>54</v>
      </c>
      <c r="AB22" s="64">
        <f t="shared" si="9"/>
        <v>5.9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06.12</v>
      </c>
      <c r="D23" s="58"/>
      <c r="E23" s="58"/>
      <c r="F23" s="58" t="str">
        <f>IF(Sheet1!K17=0,"",Sheet1!K17)</f>
        <v>14.31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08.18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08</v>
      </c>
      <c r="Y23" s="66" t="str">
        <f t="shared" si="5"/>
        <v>18</v>
      </c>
      <c r="Z23" s="63">
        <f t="shared" si="8"/>
        <v>8</v>
      </c>
      <c r="AA23" s="58">
        <f t="shared" si="8"/>
        <v>18</v>
      </c>
      <c r="AB23" s="64">
        <f t="shared" si="9"/>
        <v>8.3000000000000007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06.25</v>
      </c>
      <c r="D24" s="58"/>
      <c r="E24" s="58"/>
      <c r="F24" s="58" t="str">
        <f>IF(Sheet1!K18=0,"",Sheet1!K18)</f>
        <v>11.22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04.57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57</v>
      </c>
      <c r="Z24" s="63">
        <f t="shared" si="8"/>
        <v>4</v>
      </c>
      <c r="AA24" s="58">
        <f t="shared" si="8"/>
        <v>57</v>
      </c>
      <c r="AB24" s="64">
        <f t="shared" si="9"/>
        <v>4.95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06.18</v>
      </c>
      <c r="D25" s="58"/>
      <c r="E25" s="58"/>
      <c r="F25" s="58" t="str">
        <f>IF(Sheet1!K19=0,"",Sheet1!K19)</f>
        <v>12.35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06.17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06</v>
      </c>
      <c r="Y25" s="66" t="str">
        <f t="shared" si="5"/>
        <v>17</v>
      </c>
      <c r="Z25" s="63">
        <f t="shared" si="8"/>
        <v>6</v>
      </c>
      <c r="AA25" s="58">
        <f t="shared" si="8"/>
        <v>17</v>
      </c>
      <c r="AB25" s="64">
        <f t="shared" si="9"/>
        <v>6.2833333333333332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06.24</v>
      </c>
      <c r="D26" s="58"/>
      <c r="E26" s="58"/>
      <c r="F26" s="58" t="str">
        <f>IF(Sheet1!K20=0,"",Sheet1!K20)</f>
        <v>13.31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07.06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06</v>
      </c>
      <c r="Z26" s="63">
        <f t="shared" si="8"/>
        <v>7</v>
      </c>
      <c r="AA26" s="58">
        <f t="shared" si="8"/>
        <v>6</v>
      </c>
      <c r="AB26" s="64">
        <f t="shared" si="9"/>
        <v>7.1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06.35</v>
      </c>
      <c r="D27" s="58"/>
      <c r="E27" s="58"/>
      <c r="F27" s="58" t="str">
        <f>IF(Sheet1!K21=0,"",Sheet1!K21)</f>
        <v>13.55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07.20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20</v>
      </c>
      <c r="Z27" s="63">
        <f t="shared" si="8"/>
        <v>7</v>
      </c>
      <c r="AA27" s="58">
        <f t="shared" si="8"/>
        <v>20</v>
      </c>
      <c r="AB27" s="64">
        <f t="shared" si="9"/>
        <v>7.3333333333333321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06.44</v>
      </c>
      <c r="D28" s="58"/>
      <c r="E28" s="58"/>
      <c r="F28" s="58" t="str">
        <f>IF(Sheet1!K22=0,"",Sheet1!K22)</f>
        <v>13.35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06.50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50</v>
      </c>
      <c r="Z28" s="63">
        <f t="shared" si="8"/>
        <v>6</v>
      </c>
      <c r="AA28" s="58">
        <f t="shared" si="8"/>
        <v>50</v>
      </c>
      <c r="AB28" s="64">
        <f t="shared" si="9"/>
        <v>6.833333333333333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06.39</v>
      </c>
      <c r="D29" s="58"/>
      <c r="E29" s="58"/>
      <c r="F29" s="58" t="str">
        <f>IF(Sheet1!K23=0,"",Sheet1!K23)</f>
        <v>13.36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06.57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57</v>
      </c>
      <c r="Z29" s="63">
        <f t="shared" si="8"/>
        <v>6</v>
      </c>
      <c r="AA29" s="58">
        <f t="shared" si="8"/>
        <v>57</v>
      </c>
      <c r="AB29" s="64">
        <f t="shared" si="9"/>
        <v>6.9500000000000011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06.41</v>
      </c>
      <c r="D30" s="58"/>
      <c r="E30" s="58"/>
      <c r="F30" s="58" t="str">
        <f>IF(Sheet1!K24=0,"",Sheet1!K24)</f>
        <v>11.05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04.24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24</v>
      </c>
      <c r="Z30" s="63">
        <f t="shared" si="8"/>
        <v>4</v>
      </c>
      <c r="AA30" s="58">
        <f t="shared" si="8"/>
        <v>24</v>
      </c>
      <c r="AB30" s="64">
        <f t="shared" si="9"/>
        <v>4.4000000000000004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06.43</v>
      </c>
      <c r="D31" s="58"/>
      <c r="E31" s="58"/>
      <c r="F31" s="58" t="str">
        <f>IF(Sheet1!K25=0,"",Sheet1!K25)</f>
        <v>12.10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05.26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26</v>
      </c>
      <c r="Z31" s="63">
        <f t="shared" si="8"/>
        <v>5</v>
      </c>
      <c r="AA31" s="58">
        <f t="shared" si="8"/>
        <v>26</v>
      </c>
      <c r="AB31" s="64">
        <f t="shared" si="9"/>
        <v>5.4333333333333336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06.23</v>
      </c>
      <c r="D32" s="58"/>
      <c r="E32" s="58"/>
      <c r="F32" s="58" t="str">
        <f>IF(Sheet1!K26=0,"",Sheet1!K26)</f>
        <v>13.49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07.26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26</v>
      </c>
      <c r="Z32" s="63">
        <f t="shared" si="8"/>
        <v>7</v>
      </c>
      <c r="AA32" s="58">
        <f t="shared" si="8"/>
        <v>26</v>
      </c>
      <c r="AB32" s="64">
        <f t="shared" si="9"/>
        <v>7.4333333333333336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06.41</v>
      </c>
      <c r="D33" s="58"/>
      <c r="E33" s="58"/>
      <c r="F33" s="58" t="str">
        <f>IF(Sheet1!K27=0,"",Sheet1!K27)</f>
        <v>13.36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06.55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55</v>
      </c>
      <c r="Z33" s="63">
        <f t="shared" si="8"/>
        <v>6</v>
      </c>
      <c r="AA33" s="58">
        <f t="shared" si="8"/>
        <v>55</v>
      </c>
      <c r="AB33" s="64">
        <f t="shared" si="9"/>
        <v>6.9166666666666679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06.05</v>
      </c>
      <c r="D34" s="58"/>
      <c r="E34" s="58"/>
      <c r="F34" s="58" t="str">
        <f>IF(Sheet1!K28=0,"",Sheet1!K28)</f>
        <v>13.33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07.28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07</v>
      </c>
      <c r="Y34" s="72" t="str">
        <f t="shared" si="5"/>
        <v>28</v>
      </c>
      <c r="Z34" s="71">
        <f t="shared" si="8"/>
        <v>7</v>
      </c>
      <c r="AA34" s="70">
        <f t="shared" si="8"/>
        <v>28</v>
      </c>
      <c r="AB34" s="64">
        <f t="shared" si="9"/>
        <v>7.4666666666666668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101:7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93</v>
      </c>
      <c r="Y35" s="81">
        <f>SUM(AA8:AA34)</f>
        <v>487</v>
      </c>
      <c r="Z35" s="82" t="str">
        <f>LEFT(Y35,2)&amp;0</f>
        <v>480</v>
      </c>
      <c r="AA35" s="79" t="str">
        <f>RIGHT(Y35,1)</f>
        <v>7</v>
      </c>
      <c r="AB35" s="83">
        <f>SUM(AB8:AB34)</f>
        <v>101.11666666666669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101</v>
      </c>
      <c r="Y36" s="120"/>
      <c r="Z36" s="85">
        <f>Z35/60</f>
        <v>8</v>
      </c>
      <c r="AA36" s="50" t="str">
        <f>AA35</f>
        <v>7</v>
      </c>
      <c r="AB36" s="87">
        <f>X36</f>
        <v>101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2019-08-01T01:57:52Z</cp:lastPrinted>
  <dcterms:created xsi:type="dcterms:W3CDTF">2016-12-02T09:51:38Z</dcterms:created>
  <dcterms:modified xsi:type="dcterms:W3CDTF">2019-08-02T04:41:10Z</dcterms:modified>
</cp:coreProperties>
</file>