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"/>
    </mc:Choice>
  </mc:AlternateContent>
  <xr:revisionPtr revIDLastSave="0" documentId="13_ncr:1_{5B84A680-B743-4BA6-AA31-AEC19647079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<sst xmlns="http://schemas.openxmlformats.org/spreadsheetml/2006/main" count="918" uniqueCount="150">
  <si>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</si>
  <si>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</si>
  <si>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</si>
  <si>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</si>
  <si>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</si>
  <si>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</si>
  <si>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</si>
  <si>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</si>
  <si>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</si>
  <si>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</si>
  <si>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</si>
  <si>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</si>
  <si>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</si>
  <si>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</si>
  <si>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</si>
  <si>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</si>
  <si>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</si>
  <si>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</si>
  <si>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</si>
  <si>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</si>
  <si>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</si>
  <si>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</si>
  <si>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</si>
  <si>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</si>
  <si>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</si>
  <si>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</si>
  <si>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</si>
  <si>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</si>
  <si>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</si>
  <si>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</si>
  <si>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</si>
  <si>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</si>
  <si>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</si>
  <si>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</si>
  <si>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</si>
  <si>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</si>
  <si>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</si>
  <si>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</si>
  <si>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</si>
  <si>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</si>
  <si>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</si>
  <si>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</si>
  <si>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</si>
  <si>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</si>
  <si>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</si>
  <si>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</si>
  <si>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</si>
  <si>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</si>
  <si>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</si>
  <si>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</si>
  <si>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</si>
  <si>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</si>
  <si>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</si>
  <si>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</si>
  <si>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</si>
  <si>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</si>
  <si>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</si>
  <si>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</si>
  <si>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</si>
  <si>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</si>
  <si>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</si>
  <si>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</si>
  <si>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</si>
  <si>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</si>
  <si>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</si>
  <si>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</si>
  <si>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</si>
  <si>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</si>
  <si>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</si>
  <si>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</si>
  <si>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</si>
  <si>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</si>
  <si>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</si>
  <si>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</si>
  <si>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</si>
  <si>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</si>
  <si>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</si>
  <si>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</si>
  <si>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</si>
  <si>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</si>
  <si>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</si>
  <si>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02/07/2019</t>
  </si>
  <si>
    <t>07.00</t>
  </si>
  <si>
    <t>13.00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</si>
  <si>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</si>
  <si>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</si>
  <si>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</si>
  <si>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</si>
  <si>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</si>
  <si>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</si>
  <si>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</si>
  <si>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</si>
  <si>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</si>
  <si>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</si>
  <si>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</si>
  <si>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</si>
  <si>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</si>
  <si>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</si>
  <si>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</si>
  <si>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</si>
  <si>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</si>
  <si>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</si>
  <si>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13.40</t>
  </si>
  <si>
    <t>18/07/2019</t>
  </si>
  <si>
    <t>19/07/2019</t>
  </si>
  <si>
    <t>06.40</t>
  </si>
  <si>
    <t>20/07/2019</t>
  </si>
  <si>
    <t>05.00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</si>
  <si>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</si>
  <si>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</si>
  <si>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</si>
  <si>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</si>
  <si>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</si>
  <si>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</si>
  <si>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</si>
  <si>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</si>
  <si>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</si>
  <si>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389</t>
  </si>
  <si>
    <t>26</t>
  </si>
  <si>
    <t>AGUSTIM MU</t>
  </si>
  <si>
    <t>01/07/2019</t>
  </si>
  <si>
    <t>06.38</t>
  </si>
  <si>
    <t>07.02</t>
  </si>
  <si>
    <t>06.25</t>
  </si>
  <si>
    <t>13.54</t>
  </si>
  <si>
    <t>07.29</t>
  </si>
  <si>
    <t>05.19</t>
  </si>
  <si>
    <t>LIBUR SEMESTER 2</t>
  </si>
  <si>
    <t>Lumajang, 01 Agustus 2019</t>
  </si>
  <si>
    <t>Drs. ROHMAT BASUKI,MA</t>
  </si>
  <si>
    <t>06.43</t>
  </si>
  <si>
    <t>06.36</t>
  </si>
  <si>
    <t>06.32</t>
  </si>
  <si>
    <t>06.30</t>
  </si>
  <si>
    <t>06.34</t>
  </si>
  <si>
    <t>06.35</t>
  </si>
  <si>
    <t>06.39</t>
  </si>
  <si>
    <t>06.37</t>
  </si>
  <si>
    <t>13.44</t>
  </si>
  <si>
    <t>13.34</t>
  </si>
  <si>
    <t>11.13</t>
  </si>
  <si>
    <t>12.43</t>
  </si>
  <si>
    <t>13.32</t>
  </si>
  <si>
    <t>13.38</t>
  </si>
  <si>
    <t>13.36</t>
  </si>
  <si>
    <t>13.39</t>
  </si>
  <si>
    <t>12.22</t>
  </si>
  <si>
    <t>13.24</t>
  </si>
  <si>
    <t>13.22</t>
  </si>
  <si>
    <t>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</si>
</sst>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49" fontId="25" fillId="0" borderId="0" xfId="3" applyNumberFormat="1" applyFont="1"/>
    <xf numFmtId="49" fontId="1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0" xfId="3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F11" zoomScale="85" zoomScaleNormal="85" workbookViewId="0">
      <selection activeCell="M14" sqref="M14:M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117</v>
      </c>
      <c r="B2" s="104" t="s">
        <v>118</v>
      </c>
      <c r="C2" s="104" t="s">
        <v>3</v>
      </c>
      <c r="D2" s="104" t="s">
        <v>119</v>
      </c>
      <c r="E2" s="104" t="s">
        <v>3</v>
      </c>
      <c r="F2" s="104" t="s">
        <v>120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117</v>
      </c>
      <c r="B3" s="104" t="s">
        <v>118</v>
      </c>
      <c r="C3" s="104" t="s">
        <v>3</v>
      </c>
      <c r="D3" s="104" t="s">
        <v>119</v>
      </c>
      <c r="E3" s="104" t="s">
        <v>3</v>
      </c>
      <c r="F3" s="104" t="s">
        <v>81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117</v>
      </c>
      <c r="B4" s="104" t="s">
        <v>118</v>
      </c>
      <c r="C4" s="104" t="s">
        <v>3</v>
      </c>
      <c r="D4" s="104" t="s">
        <v>119</v>
      </c>
      <c r="E4" s="104" t="s">
        <v>3</v>
      </c>
      <c r="F4" s="104" t="s">
        <v>84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117</v>
      </c>
      <c r="B5" s="104" t="s">
        <v>118</v>
      </c>
      <c r="C5" s="104" t="s">
        <v>3</v>
      </c>
      <c r="D5" s="104" t="s">
        <v>119</v>
      </c>
      <c r="E5" s="104" t="s">
        <v>3</v>
      </c>
      <c r="F5" s="104" t="s">
        <v>85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117</v>
      </c>
      <c r="B6" s="104" t="s">
        <v>118</v>
      </c>
      <c r="C6" s="104" t="s">
        <v>3</v>
      </c>
      <c r="D6" s="104" t="s">
        <v>119</v>
      </c>
      <c r="E6" s="104" t="s">
        <v>3</v>
      </c>
      <c r="F6" s="104" t="s">
        <v>86</v>
      </c>
      <c r="G6" s="104" t="s">
        <v>87</v>
      </c>
      <c r="H6" s="104" t="s">
        <v>82</v>
      </c>
      <c r="I6" s="104" t="s">
        <v>88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117</v>
      </c>
      <c r="B7" s="104" t="s">
        <v>118</v>
      </c>
      <c r="C7" s="104" t="s">
        <v>3</v>
      </c>
      <c r="D7" s="104" t="s">
        <v>119</v>
      </c>
      <c r="E7" s="104" t="s">
        <v>3</v>
      </c>
      <c r="F7" s="104" t="s">
        <v>89</v>
      </c>
      <c r="G7" s="104" t="s">
        <v>90</v>
      </c>
      <c r="H7" s="104" t="s">
        <v>82</v>
      </c>
      <c r="I7" s="104" t="s">
        <v>91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117</v>
      </c>
      <c r="B8" s="104" t="s">
        <v>118</v>
      </c>
      <c r="C8" s="104" t="s">
        <v>3</v>
      </c>
      <c r="D8" s="104" t="s">
        <v>119</v>
      </c>
      <c r="E8" s="104" t="s">
        <v>3</v>
      </c>
      <c r="F8" s="104" t="s">
        <v>92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117</v>
      </c>
      <c r="B9" s="104" t="s">
        <v>118</v>
      </c>
      <c r="C9" s="104" t="s">
        <v>3</v>
      </c>
      <c r="D9" s="104" t="s">
        <v>119</v>
      </c>
      <c r="E9" s="104" t="s">
        <v>3</v>
      </c>
      <c r="F9" s="104" t="s">
        <v>93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117</v>
      </c>
      <c r="B10" s="104" t="s">
        <v>118</v>
      </c>
      <c r="C10" s="104" t="s">
        <v>3</v>
      </c>
      <c r="D10" s="104" t="s">
        <v>119</v>
      </c>
      <c r="E10" s="104" t="s">
        <v>3</v>
      </c>
      <c r="F10" s="104" t="s">
        <v>94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117</v>
      </c>
      <c r="B11" s="104" t="s">
        <v>118</v>
      </c>
      <c r="C11" s="104" t="s">
        <v>3</v>
      </c>
      <c r="D11" s="104" t="s">
        <v>119</v>
      </c>
      <c r="E11" s="104" t="s">
        <v>3</v>
      </c>
      <c r="F11" s="104" t="s">
        <v>95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117</v>
      </c>
      <c r="B12" s="104" t="s">
        <v>118</v>
      </c>
      <c r="C12" s="104" t="s">
        <v>3</v>
      </c>
      <c r="D12" s="104" t="s">
        <v>119</v>
      </c>
      <c r="E12" s="104" t="s">
        <v>3</v>
      </c>
      <c r="F12" s="104" t="s">
        <v>96</v>
      </c>
      <c r="G12" s="104" t="s">
        <v>87</v>
      </c>
      <c r="H12" s="104" t="s">
        <v>82</v>
      </c>
      <c r="I12" s="104" t="s">
        <v>88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117</v>
      </c>
      <c r="B13" s="104" t="s">
        <v>118</v>
      </c>
      <c r="C13" s="104" t="s">
        <v>3</v>
      </c>
      <c r="D13" s="104" t="s">
        <v>119</v>
      </c>
      <c r="E13" s="104" t="s">
        <v>3</v>
      </c>
      <c r="F13" s="104" t="s">
        <v>97</v>
      </c>
      <c r="G13" s="104" t="s">
        <v>90</v>
      </c>
      <c r="H13" s="104" t="s">
        <v>82</v>
      </c>
      <c r="I13" s="104" t="s">
        <v>91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117</v>
      </c>
      <c r="B14" s="104" t="s">
        <v>118</v>
      </c>
      <c r="C14" s="104" t="s">
        <v>3</v>
      </c>
      <c r="D14" s="104" t="s">
        <v>119</v>
      </c>
      <c r="E14" s="104" t="s">
        <v>3</v>
      </c>
      <c r="F14" s="104" t="s">
        <v>98</v>
      </c>
      <c r="G14" s="104" t="s">
        <v>53</v>
      </c>
      <c r="H14" s="104" t="s">
        <v>82</v>
      </c>
      <c r="I14" s="104" t="s">
        <v>83</v>
      </c>
      <c r="J14" s="106" t="s">
        <v>121</v>
      </c>
      <c r="K14" s="106" t="s">
        <v>102</v>
      </c>
      <c r="L14" s="104" t="s">
        <v>4</v>
      </c>
      <c r="M14" s="123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23" t="s">
        <v>99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122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117</v>
      </c>
      <c r="B15" s="104" t="s">
        <v>118</v>
      </c>
      <c r="C15" s="104" t="s">
        <v>3</v>
      </c>
      <c r="D15" s="104" t="s">
        <v>119</v>
      </c>
      <c r="E15" s="104" t="s">
        <v>3</v>
      </c>
      <c r="F15" s="104" t="s">
        <v>100</v>
      </c>
      <c r="G15" s="104" t="s">
        <v>53</v>
      </c>
      <c r="H15" s="104" t="s">
        <v>82</v>
      </c>
      <c r="I15" s="104" t="s">
        <v>83</v>
      </c>
      <c r="J15" s="106" t="s">
        <v>123</v>
      </c>
      <c r="K15" s="106" t="s">
        <v>124</v>
      </c>
      <c r="L15" s="104" t="s">
        <v>4</v>
      </c>
      <c r="M15" s="123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23" t="s">
        <v>99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125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117</v>
      </c>
      <c r="B16" s="104" t="s">
        <v>118</v>
      </c>
      <c r="C16" s="104" t="s">
        <v>3</v>
      </c>
      <c r="D16" s="104" t="s">
        <v>119</v>
      </c>
      <c r="E16" s="104" t="s">
        <v>3</v>
      </c>
      <c r="F16" s="104" t="s">
        <v>101</v>
      </c>
      <c r="G16" s="104" t="s">
        <v>53</v>
      </c>
      <c r="H16" s="104" t="s">
        <v>82</v>
      </c>
      <c r="I16" s="104" t="s">
        <v>83</v>
      </c>
      <c r="J16" s="106" t="s">
        <v>105</v>
      </c>
      <c r="K16" s="107" t="s">
        <v>138</v>
      </c>
      <c r="L16" s="104" t="s">
        <v>4</v>
      </c>
      <c r="M16" s="123" t="s">
        <v>4</v>
      </c>
      <c r="N16" s="104" t="s">
        <v>3</v>
      </c>
      <c r="O16" s="104"/>
      <c r="P16" s="104"/>
      <c r="Q16" s="104" t="s">
        <v>3</v>
      </c>
      <c r="R16" s="123" t="s">
        <v>99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126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117</v>
      </c>
      <c r="B17" s="104" t="s">
        <v>118</v>
      </c>
      <c r="C17" s="104" t="s">
        <v>3</v>
      </c>
      <c r="D17" s="104" t="s">
        <v>119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7" t="s">
        <v>130</v>
      </c>
      <c r="K17" s="107" t="s">
        <v>139</v>
      </c>
      <c r="L17" s="104" t="s">
        <v>4</v>
      </c>
      <c r="M17" s="123" t="s">
        <v>4</v>
      </c>
      <c r="N17" s="104" t="s">
        <v>3</v>
      </c>
      <c r="O17" s="104"/>
      <c r="P17" s="104"/>
      <c r="Q17" s="104" t="s">
        <v>3</v>
      </c>
      <c r="R17" s="123" t="s">
        <v>99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3</v>
      </c>
      <c r="X17" s="104" t="s">
        <v>3</v>
      </c>
      <c r="Y17" s="104" t="s">
        <v>3</v>
      </c>
      <c r="Z17" s="104" t="s">
        <v>3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117</v>
      </c>
      <c r="B18" s="104" t="s">
        <v>118</v>
      </c>
      <c r="C18" s="104" t="s">
        <v>3</v>
      </c>
      <c r="D18" s="104" t="s">
        <v>119</v>
      </c>
      <c r="E18" s="104" t="s">
        <v>3</v>
      </c>
      <c r="F18" s="104" t="s">
        <v>104</v>
      </c>
      <c r="G18" s="104" t="s">
        <v>87</v>
      </c>
      <c r="H18" s="104" t="s">
        <v>82</v>
      </c>
      <c r="I18" s="104" t="s">
        <v>88</v>
      </c>
      <c r="J18" s="107" t="s">
        <v>131</v>
      </c>
      <c r="K18" s="107" t="s">
        <v>140</v>
      </c>
      <c r="L18" s="104" t="s">
        <v>4</v>
      </c>
      <c r="M18" s="123" t="s">
        <v>4</v>
      </c>
      <c r="N18" s="104" t="s">
        <v>3</v>
      </c>
      <c r="O18" s="104"/>
      <c r="P18" s="104"/>
      <c r="Q18" s="104" t="s">
        <v>3</v>
      </c>
      <c r="R18" s="123" t="s">
        <v>149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3</v>
      </c>
      <c r="X18" s="104" t="s">
        <v>3</v>
      </c>
      <c r="Y18" s="104" t="s">
        <v>3</v>
      </c>
      <c r="Z18" s="104" t="s">
        <v>3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117</v>
      </c>
      <c r="B19" s="104" t="s">
        <v>118</v>
      </c>
      <c r="C19" s="104" t="s">
        <v>3</v>
      </c>
      <c r="D19" s="104" t="s">
        <v>119</v>
      </c>
      <c r="E19" s="104" t="s">
        <v>3</v>
      </c>
      <c r="F19" s="104" t="s">
        <v>106</v>
      </c>
      <c r="G19" s="104" t="s">
        <v>90</v>
      </c>
      <c r="H19" s="104" t="s">
        <v>82</v>
      </c>
      <c r="I19" s="104" t="s">
        <v>91</v>
      </c>
      <c r="J19" s="107" t="s">
        <v>131</v>
      </c>
      <c r="K19" s="107" t="s">
        <v>141</v>
      </c>
      <c r="L19" s="104" t="s">
        <v>4</v>
      </c>
      <c r="M19" s="123" t="s">
        <v>4</v>
      </c>
      <c r="N19" s="104" t="s">
        <v>3</v>
      </c>
      <c r="O19" s="104"/>
      <c r="P19" s="104"/>
      <c r="Q19" s="104" t="s">
        <v>3</v>
      </c>
      <c r="R19" s="123" t="s">
        <v>107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3</v>
      </c>
      <c r="Y19" s="104" t="s">
        <v>3</v>
      </c>
      <c r="Z19" s="104" t="s">
        <v>3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117</v>
      </c>
      <c r="B20" s="104" t="s">
        <v>118</v>
      </c>
      <c r="C20" s="104" t="s">
        <v>3</v>
      </c>
      <c r="D20" s="104" t="s">
        <v>119</v>
      </c>
      <c r="E20" s="104" t="s">
        <v>3</v>
      </c>
      <c r="F20" s="104" t="s">
        <v>108</v>
      </c>
      <c r="G20" s="104" t="s">
        <v>53</v>
      </c>
      <c r="H20" s="104" t="s">
        <v>82</v>
      </c>
      <c r="I20" s="104" t="s">
        <v>83</v>
      </c>
      <c r="J20" s="107" t="s">
        <v>132</v>
      </c>
      <c r="K20" s="107" t="s">
        <v>142</v>
      </c>
      <c r="L20" s="104" t="s">
        <v>4</v>
      </c>
      <c r="M20" s="123" t="s">
        <v>4</v>
      </c>
      <c r="N20" s="104" t="s">
        <v>3</v>
      </c>
      <c r="O20" s="104"/>
      <c r="P20" s="104"/>
      <c r="Q20" s="104" t="s">
        <v>3</v>
      </c>
      <c r="R20" s="123" t="s">
        <v>99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3</v>
      </c>
      <c r="X20" s="104" t="s">
        <v>3</v>
      </c>
      <c r="Y20" s="104" t="s">
        <v>3</v>
      </c>
      <c r="Z20" s="104" t="s">
        <v>3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117</v>
      </c>
      <c r="B21" s="104" t="s">
        <v>118</v>
      </c>
      <c r="C21" s="104" t="s">
        <v>3</v>
      </c>
      <c r="D21" s="104" t="s">
        <v>119</v>
      </c>
      <c r="E21" s="104" t="s">
        <v>3</v>
      </c>
      <c r="F21" s="104" t="s">
        <v>109</v>
      </c>
      <c r="G21" s="104" t="s">
        <v>53</v>
      </c>
      <c r="H21" s="104" t="s">
        <v>82</v>
      </c>
      <c r="I21" s="104" t="s">
        <v>83</v>
      </c>
      <c r="J21" s="107" t="s">
        <v>133</v>
      </c>
      <c r="K21" s="107" t="s">
        <v>143</v>
      </c>
      <c r="L21" s="104" t="s">
        <v>4</v>
      </c>
      <c r="M21" s="123" t="s">
        <v>4</v>
      </c>
      <c r="N21" s="104" t="s">
        <v>3</v>
      </c>
      <c r="O21" s="104"/>
      <c r="P21" s="104"/>
      <c r="Q21" s="104" t="s">
        <v>3</v>
      </c>
      <c r="R21" s="123" t="s">
        <v>99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3</v>
      </c>
      <c r="X21" s="104" t="s">
        <v>3</v>
      </c>
      <c r="Y21" s="104" t="s">
        <v>3</v>
      </c>
      <c r="Z21" s="104" t="s">
        <v>3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117</v>
      </c>
      <c r="B22" s="104" t="s">
        <v>118</v>
      </c>
      <c r="C22" s="104" t="s">
        <v>3</v>
      </c>
      <c r="D22" s="104" t="s">
        <v>119</v>
      </c>
      <c r="E22" s="104" t="s">
        <v>3</v>
      </c>
      <c r="F22" s="104" t="s">
        <v>110</v>
      </c>
      <c r="G22" s="104" t="s">
        <v>53</v>
      </c>
      <c r="H22" s="104" t="s">
        <v>82</v>
      </c>
      <c r="I22" s="104" t="s">
        <v>83</v>
      </c>
      <c r="J22" s="107" t="s">
        <v>134</v>
      </c>
      <c r="K22" s="107" t="s">
        <v>144</v>
      </c>
      <c r="L22" s="104" t="s">
        <v>4</v>
      </c>
      <c r="M22" s="123" t="s">
        <v>4</v>
      </c>
      <c r="N22" s="104" t="s">
        <v>3</v>
      </c>
      <c r="O22" s="104"/>
      <c r="P22" s="104"/>
      <c r="Q22" s="104" t="s">
        <v>3</v>
      </c>
      <c r="R22" s="123" t="s">
        <v>99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3</v>
      </c>
      <c r="X22" s="104" t="s">
        <v>3</v>
      </c>
      <c r="Y22" s="104" t="s">
        <v>3</v>
      </c>
      <c r="Z22" s="104" t="s">
        <v>3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117</v>
      </c>
      <c r="B23" s="104" t="s">
        <v>118</v>
      </c>
      <c r="C23" s="104" t="s">
        <v>3</v>
      </c>
      <c r="D23" s="104" t="s">
        <v>119</v>
      </c>
      <c r="E23" s="104" t="s">
        <v>3</v>
      </c>
      <c r="F23" s="104" t="s">
        <v>111</v>
      </c>
      <c r="G23" s="104" t="s">
        <v>53</v>
      </c>
      <c r="H23" s="104" t="s">
        <v>82</v>
      </c>
      <c r="I23" s="104" t="s">
        <v>83</v>
      </c>
      <c r="J23" s="107" t="s">
        <v>131</v>
      </c>
      <c r="K23" s="107" t="s">
        <v>145</v>
      </c>
      <c r="L23" s="104" t="s">
        <v>4</v>
      </c>
      <c r="M23" s="123" t="s">
        <v>4</v>
      </c>
      <c r="N23" s="104" t="s">
        <v>3</v>
      </c>
      <c r="O23" s="104"/>
      <c r="P23" s="104"/>
      <c r="Q23" s="104" t="s">
        <v>3</v>
      </c>
      <c r="R23" s="123" t="s">
        <v>99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3</v>
      </c>
      <c r="X23" s="104" t="s">
        <v>3</v>
      </c>
      <c r="Y23" s="104" t="s">
        <v>3</v>
      </c>
      <c r="Z23" s="104" t="s">
        <v>3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117</v>
      </c>
      <c r="B24" s="104" t="s">
        <v>118</v>
      </c>
      <c r="C24" s="104" t="s">
        <v>3</v>
      </c>
      <c r="D24" s="104" t="s">
        <v>119</v>
      </c>
      <c r="E24" s="104" t="s">
        <v>3</v>
      </c>
      <c r="F24" s="104" t="s">
        <v>112</v>
      </c>
      <c r="G24" s="104" t="s">
        <v>87</v>
      </c>
      <c r="H24" s="104" t="s">
        <v>82</v>
      </c>
      <c r="I24" s="104" t="s">
        <v>88</v>
      </c>
      <c r="J24" s="107" t="s">
        <v>132</v>
      </c>
      <c r="K24" s="107" t="s">
        <v>140</v>
      </c>
      <c r="L24" s="104" t="s">
        <v>4</v>
      </c>
      <c r="M24" s="123" t="s">
        <v>4</v>
      </c>
      <c r="N24" s="104" t="s">
        <v>3</v>
      </c>
      <c r="O24" s="104"/>
      <c r="P24" s="104"/>
      <c r="Q24" s="104" t="s">
        <v>3</v>
      </c>
      <c r="R24" s="123" t="s">
        <v>149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3</v>
      </c>
      <c r="X24" s="104" t="s">
        <v>3</v>
      </c>
      <c r="Y24" s="104" t="s">
        <v>3</v>
      </c>
      <c r="Z24" s="104" t="s">
        <v>3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117</v>
      </c>
      <c r="B25" s="104" t="s">
        <v>118</v>
      </c>
      <c r="C25" s="104" t="s">
        <v>3</v>
      </c>
      <c r="D25" s="104" t="s">
        <v>119</v>
      </c>
      <c r="E25" s="104" t="s">
        <v>3</v>
      </c>
      <c r="F25" s="104" t="s">
        <v>113</v>
      </c>
      <c r="G25" s="104" t="s">
        <v>90</v>
      </c>
      <c r="H25" s="104" t="s">
        <v>82</v>
      </c>
      <c r="I25" s="104" t="s">
        <v>91</v>
      </c>
      <c r="J25" s="107" t="s">
        <v>135</v>
      </c>
      <c r="K25" s="107" t="s">
        <v>146</v>
      </c>
      <c r="L25" s="104" t="s">
        <v>4</v>
      </c>
      <c r="M25" s="123" t="s">
        <v>4</v>
      </c>
      <c r="N25" s="104" t="s">
        <v>3</v>
      </c>
      <c r="O25" s="104"/>
      <c r="P25" s="104"/>
      <c r="Q25" s="104" t="s">
        <v>3</v>
      </c>
      <c r="R25" s="123" t="s">
        <v>107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3</v>
      </c>
      <c r="Y25" s="104" t="s">
        <v>3</v>
      </c>
      <c r="Z25" s="104" t="s">
        <v>3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117</v>
      </c>
      <c r="B26" s="104" t="s">
        <v>118</v>
      </c>
      <c r="C26" s="104" t="s">
        <v>3</v>
      </c>
      <c r="D26" s="104" t="s">
        <v>119</v>
      </c>
      <c r="E26" s="104" t="s">
        <v>3</v>
      </c>
      <c r="F26" s="104" t="s">
        <v>114</v>
      </c>
      <c r="G26" s="104" t="s">
        <v>53</v>
      </c>
      <c r="H26" s="104" t="s">
        <v>82</v>
      </c>
      <c r="I26" s="104" t="s">
        <v>83</v>
      </c>
      <c r="J26" s="107" t="s">
        <v>131</v>
      </c>
      <c r="K26" s="107" t="s">
        <v>144</v>
      </c>
      <c r="L26" s="104" t="s">
        <v>4</v>
      </c>
      <c r="M26" s="123" t="s">
        <v>4</v>
      </c>
      <c r="N26" s="104" t="s">
        <v>3</v>
      </c>
      <c r="O26" s="104"/>
      <c r="P26" s="104"/>
      <c r="Q26" s="104" t="s">
        <v>3</v>
      </c>
      <c r="R26" s="123" t="s">
        <v>99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3</v>
      </c>
      <c r="X26" s="104" t="s">
        <v>3</v>
      </c>
      <c r="Y26" s="104" t="s">
        <v>3</v>
      </c>
      <c r="Z26" s="104" t="s">
        <v>3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117</v>
      </c>
      <c r="B27" s="104" t="s">
        <v>118</v>
      </c>
      <c r="C27" s="104" t="s">
        <v>3</v>
      </c>
      <c r="D27" s="104" t="s">
        <v>119</v>
      </c>
      <c r="E27" s="104" t="s">
        <v>3</v>
      </c>
      <c r="F27" s="104" t="s">
        <v>115</v>
      </c>
      <c r="G27" s="104" t="s">
        <v>53</v>
      </c>
      <c r="H27" s="104" t="s">
        <v>82</v>
      </c>
      <c r="I27" s="104" t="s">
        <v>83</v>
      </c>
      <c r="J27" s="107" t="s">
        <v>136</v>
      </c>
      <c r="K27" s="107" t="s">
        <v>147</v>
      </c>
      <c r="L27" s="104" t="s">
        <v>4</v>
      </c>
      <c r="M27" s="123" t="s">
        <v>4</v>
      </c>
      <c r="N27" s="104" t="s">
        <v>3</v>
      </c>
      <c r="O27" s="104"/>
      <c r="P27" s="104"/>
      <c r="Q27" s="104" t="s">
        <v>3</v>
      </c>
      <c r="R27" s="123" t="s">
        <v>99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3</v>
      </c>
      <c r="X27" s="104" t="s">
        <v>3</v>
      </c>
      <c r="Y27" s="104" t="s">
        <v>3</v>
      </c>
      <c r="Z27" s="104" t="s">
        <v>3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117</v>
      </c>
      <c r="B28" s="104" t="s">
        <v>118</v>
      </c>
      <c r="C28" s="104" t="s">
        <v>3</v>
      </c>
      <c r="D28" s="104" t="s">
        <v>119</v>
      </c>
      <c r="E28" s="104" t="s">
        <v>3</v>
      </c>
      <c r="F28" s="104" t="s">
        <v>116</v>
      </c>
      <c r="G28" s="104" t="s">
        <v>53</v>
      </c>
      <c r="H28" s="104" t="s">
        <v>82</v>
      </c>
      <c r="I28" s="104" t="s">
        <v>83</v>
      </c>
      <c r="J28" s="107" t="s">
        <v>137</v>
      </c>
      <c r="K28" s="107" t="s">
        <v>148</v>
      </c>
      <c r="L28" s="104" t="s">
        <v>4</v>
      </c>
      <c r="M28" s="123" t="s">
        <v>4</v>
      </c>
      <c r="N28" s="104" t="s">
        <v>3</v>
      </c>
      <c r="O28" s="104"/>
      <c r="P28" s="104"/>
      <c r="Q28" s="104" t="s">
        <v>3</v>
      </c>
      <c r="R28" s="123" t="s">
        <v>99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3</v>
      </c>
      <c r="X28" s="104" t="s">
        <v>3</v>
      </c>
      <c r="Y28" s="104" t="s">
        <v>3</v>
      </c>
      <c r="Z28" s="104" t="s">
        <v>3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K42" sqref="K42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26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AGUSTIM MU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11" t="s">
        <v>20</v>
      </c>
      <c r="Q7" s="112"/>
      <c r="R7" s="113" t="s">
        <v>35</v>
      </c>
      <c r="S7" s="113"/>
      <c r="T7" s="112"/>
      <c r="U7" s="111" t="s">
        <v>21</v>
      </c>
      <c r="V7" s="113"/>
      <c r="W7" s="111" t="s">
        <v>35</v>
      </c>
      <c r="X7" s="113"/>
      <c r="Y7" s="112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127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127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127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127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127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127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127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127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127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127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127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127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06.38</v>
      </c>
      <c r="D20" s="6" t="str">
        <f>IF(Sheet1!K14=0,"",Sheet1!K14)</f>
        <v>13.40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0.29305555555555557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 t="str">
        <f t="shared" si="10"/>
        <v/>
      </c>
      <c r="U20" s="25" t="str">
        <f t="shared" si="11"/>
        <v>07</v>
      </c>
      <c r="V20" s="33" t="str">
        <f t="shared" si="12"/>
        <v>02</v>
      </c>
      <c r="W20" s="25">
        <f t="shared" si="13"/>
        <v>7</v>
      </c>
      <c r="X20" s="6">
        <f t="shared" si="13"/>
        <v>2</v>
      </c>
      <c r="Y20" s="26">
        <f t="shared" si="14"/>
        <v>7.0333333333333332</v>
      </c>
      <c r="Z20" s="42">
        <f t="shared" si="15"/>
        <v>0.29305555555555557</v>
      </c>
      <c r="AA20" s="7" t="str">
        <f t="shared" si="16"/>
        <v>07:02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06.25</v>
      </c>
      <c r="D21" s="6" t="str">
        <f>IF(Sheet1!K15=0,"",Sheet1!K15)</f>
        <v>13.54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0.31180555555555561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 t="str">
        <f t="shared" si="10"/>
        <v/>
      </c>
      <c r="U21" s="25" t="str">
        <f t="shared" si="11"/>
        <v>07</v>
      </c>
      <c r="V21" s="33" t="str">
        <f t="shared" si="12"/>
        <v>29</v>
      </c>
      <c r="W21" s="25">
        <f t="shared" si="13"/>
        <v>7</v>
      </c>
      <c r="X21" s="6">
        <f t="shared" si="13"/>
        <v>29</v>
      </c>
      <c r="Y21" s="26">
        <f t="shared" si="14"/>
        <v>7.4833333333333343</v>
      </c>
      <c r="Z21" s="42">
        <f t="shared" si="15"/>
        <v>0.31180555555555561</v>
      </c>
      <c r="AA21" s="7" t="str">
        <f t="shared" si="16"/>
        <v>07:29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06.40</v>
      </c>
      <c r="D22" s="6" t="str">
        <f>IF(Sheet1!K16=0,"",Sheet1!K16)</f>
        <v>13.44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0.2944444444444444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 t="str">
        <f t="shared" si="10"/>
        <v/>
      </c>
      <c r="U22" s="25" t="str">
        <f t="shared" si="11"/>
        <v>07</v>
      </c>
      <c r="V22" s="33" t="str">
        <f t="shared" si="12"/>
        <v>04</v>
      </c>
      <c r="W22" s="25">
        <f t="shared" si="13"/>
        <v>7</v>
      </c>
      <c r="X22" s="6">
        <f t="shared" si="13"/>
        <v>4</v>
      </c>
      <c r="Y22" s="26">
        <f t="shared" si="14"/>
        <v>7.0666666666666655</v>
      </c>
      <c r="Z22" s="42">
        <f t="shared" si="15"/>
        <v>0.2944444444444444</v>
      </c>
      <c r="AA22" s="7" t="str">
        <f t="shared" si="16"/>
        <v>07:04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06.43</v>
      </c>
      <c r="D23" s="6" t="str">
        <f>IF(Sheet1!K17=0,"",Sheet1!K17)</f>
        <v>13.34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0.28541666666666665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 t="str">
        <f t="shared" si="10"/>
        <v/>
      </c>
      <c r="U23" s="25" t="str">
        <f t="shared" si="11"/>
        <v>06</v>
      </c>
      <c r="V23" s="33" t="str">
        <f t="shared" si="12"/>
        <v>51</v>
      </c>
      <c r="W23" s="25">
        <f t="shared" si="13"/>
        <v>6</v>
      </c>
      <c r="X23" s="6">
        <f t="shared" si="13"/>
        <v>51</v>
      </c>
      <c r="Y23" s="26">
        <f t="shared" si="14"/>
        <v>6.85</v>
      </c>
      <c r="Z23" s="42">
        <f t="shared" si="15"/>
        <v>0.28541666666666665</v>
      </c>
      <c r="AA23" s="7" t="str">
        <f t="shared" si="16"/>
        <v>06:51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06.36</v>
      </c>
      <c r="D24" s="6" t="str">
        <f>IF(Sheet1!K18=0,"",Sheet1!K18)</f>
        <v>11.13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0.19236111111111115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 t="str">
        <f t="shared" si="10"/>
        <v/>
      </c>
      <c r="U24" s="25" t="str">
        <f t="shared" si="11"/>
        <v>04</v>
      </c>
      <c r="V24" s="33" t="str">
        <f t="shared" si="12"/>
        <v>37</v>
      </c>
      <c r="W24" s="25">
        <f t="shared" si="13"/>
        <v>4</v>
      </c>
      <c r="X24" s="6">
        <f t="shared" si="13"/>
        <v>37</v>
      </c>
      <c r="Y24" s="26">
        <f t="shared" si="14"/>
        <v>4.6166666666666671</v>
      </c>
      <c r="Z24" s="42">
        <f t="shared" si="15"/>
        <v>0.19236111111111115</v>
      </c>
      <c r="AA24" s="7" t="str">
        <f t="shared" si="16"/>
        <v>04:37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06.36</v>
      </c>
      <c r="D25" s="6" t="str">
        <f>IF(Sheet1!K19=0,"",Sheet1!K19)</f>
        <v>12.43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0.25486111111111115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 t="str">
        <f t="shared" si="10"/>
        <v/>
      </c>
      <c r="U25" s="25" t="str">
        <f t="shared" si="11"/>
        <v>06</v>
      </c>
      <c r="V25" s="33" t="str">
        <f t="shared" si="12"/>
        <v>07</v>
      </c>
      <c r="W25" s="25">
        <f t="shared" si="13"/>
        <v>6</v>
      </c>
      <c r="X25" s="6">
        <f t="shared" si="13"/>
        <v>7</v>
      </c>
      <c r="Y25" s="26">
        <f t="shared" si="14"/>
        <v>6.1166666666666671</v>
      </c>
      <c r="Z25" s="42">
        <f t="shared" si="15"/>
        <v>0.25486111111111115</v>
      </c>
      <c r="AA25" s="7" t="str">
        <f t="shared" si="16"/>
        <v>06:07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06.32</v>
      </c>
      <c r="D26" s="6" t="str">
        <f>IF(Sheet1!K20=0,"",Sheet1!K20)</f>
        <v>13.32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0.29166666666666669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 t="str">
        <f t="shared" si="10"/>
        <v/>
      </c>
      <c r="U26" s="25" t="str">
        <f t="shared" si="11"/>
        <v>07</v>
      </c>
      <c r="V26" s="33" t="str">
        <f t="shared" si="12"/>
        <v>00</v>
      </c>
      <c r="W26" s="25">
        <f t="shared" si="13"/>
        <v>7</v>
      </c>
      <c r="X26" s="6">
        <f t="shared" si="13"/>
        <v>0</v>
      </c>
      <c r="Y26" s="26">
        <f t="shared" si="14"/>
        <v>7</v>
      </c>
      <c r="Z26" s="42">
        <f t="shared" si="15"/>
        <v>0.29166666666666669</v>
      </c>
      <c r="AA26" s="7" t="str">
        <f t="shared" si="16"/>
        <v>07:00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06.30</v>
      </c>
      <c r="D27" s="6" t="str">
        <f>IF(Sheet1!K21=0,"",Sheet1!K21)</f>
        <v>13.38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0.29722222222222222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 t="str">
        <f t="shared" si="10"/>
        <v/>
      </c>
      <c r="U27" s="25" t="str">
        <f t="shared" si="11"/>
        <v>07</v>
      </c>
      <c r="V27" s="33" t="str">
        <f t="shared" si="12"/>
        <v>08</v>
      </c>
      <c r="W27" s="25">
        <f t="shared" si="13"/>
        <v>7</v>
      </c>
      <c r="X27" s="6">
        <f t="shared" si="13"/>
        <v>8</v>
      </c>
      <c r="Y27" s="26">
        <f t="shared" si="14"/>
        <v>7.1333333333333329</v>
      </c>
      <c r="Z27" s="42">
        <f t="shared" si="15"/>
        <v>0.29722222222222222</v>
      </c>
      <c r="AA27" s="7" t="str">
        <f t="shared" si="16"/>
        <v>07:08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06.34</v>
      </c>
      <c r="D28" s="6" t="str">
        <f>IF(Sheet1!K22=0,"",Sheet1!K22)</f>
        <v>13.36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0.29305555555555557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 t="str">
        <f t="shared" si="10"/>
        <v/>
      </c>
      <c r="U28" s="25" t="str">
        <f t="shared" si="11"/>
        <v>07</v>
      </c>
      <c r="V28" s="33" t="str">
        <f t="shared" si="12"/>
        <v>02</v>
      </c>
      <c r="W28" s="25">
        <f t="shared" si="13"/>
        <v>7</v>
      </c>
      <c r="X28" s="6">
        <f t="shared" si="13"/>
        <v>2</v>
      </c>
      <c r="Y28" s="26">
        <f t="shared" si="14"/>
        <v>7.0333333333333332</v>
      </c>
      <c r="Z28" s="42">
        <f t="shared" si="15"/>
        <v>0.29305555555555557</v>
      </c>
      <c r="AA28" s="7" t="str">
        <f t="shared" si="16"/>
        <v>07:02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06.36</v>
      </c>
      <c r="D29" s="6" t="str">
        <f>IF(Sheet1!K23=0,"",Sheet1!K23)</f>
        <v>13.39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0.29375000000000001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 t="str">
        <f t="shared" si="10"/>
        <v/>
      </c>
      <c r="U29" s="25" t="str">
        <f t="shared" si="11"/>
        <v>07</v>
      </c>
      <c r="V29" s="33" t="str">
        <f t="shared" si="12"/>
        <v>03</v>
      </c>
      <c r="W29" s="25">
        <f t="shared" si="13"/>
        <v>7</v>
      </c>
      <c r="X29" s="6">
        <f t="shared" si="13"/>
        <v>3</v>
      </c>
      <c r="Y29" s="26">
        <f t="shared" si="14"/>
        <v>7.0500000000000007</v>
      </c>
      <c r="Z29" s="42">
        <f t="shared" si="15"/>
        <v>0.29375000000000001</v>
      </c>
      <c r="AA29" s="7" t="str">
        <f t="shared" si="16"/>
        <v>07:03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06.32</v>
      </c>
      <c r="D30" s="6" t="str">
        <f>IF(Sheet1!K24=0,"",Sheet1!K24)</f>
        <v>11.13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0.19513888888888892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 t="str">
        <f t="shared" si="10"/>
        <v/>
      </c>
      <c r="U30" s="25" t="str">
        <f t="shared" si="11"/>
        <v>04</v>
      </c>
      <c r="V30" s="33" t="str">
        <f t="shared" si="12"/>
        <v>41</v>
      </c>
      <c r="W30" s="25">
        <f t="shared" si="13"/>
        <v>4</v>
      </c>
      <c r="X30" s="6">
        <f t="shared" si="13"/>
        <v>41</v>
      </c>
      <c r="Y30" s="26">
        <f t="shared" si="14"/>
        <v>4.6833333333333336</v>
      </c>
      <c r="Z30" s="42">
        <f t="shared" si="15"/>
        <v>0.19513888888888892</v>
      </c>
      <c r="AA30" s="7" t="str">
        <f t="shared" si="16"/>
        <v>04:41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06.35</v>
      </c>
      <c r="D31" s="6" t="str">
        <f>IF(Sheet1!K25=0,"",Sheet1!K25)</f>
        <v>12.22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0.24097222222222231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 t="str">
        <f t="shared" si="10"/>
        <v/>
      </c>
      <c r="U31" s="25" t="str">
        <f t="shared" si="11"/>
        <v>05</v>
      </c>
      <c r="V31" s="33" t="str">
        <f t="shared" si="12"/>
        <v>47</v>
      </c>
      <c r="W31" s="25">
        <f t="shared" si="13"/>
        <v>5</v>
      </c>
      <c r="X31" s="6">
        <f t="shared" si="13"/>
        <v>47</v>
      </c>
      <c r="Y31" s="26">
        <f t="shared" si="14"/>
        <v>5.783333333333335</v>
      </c>
      <c r="Z31" s="42">
        <f t="shared" si="15"/>
        <v>0.24097222222222231</v>
      </c>
      <c r="AA31" s="7" t="str">
        <f t="shared" si="16"/>
        <v>05:47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06.36</v>
      </c>
      <c r="D32" s="6" t="str">
        <f>IF(Sheet1!K26=0,"",Sheet1!K26)</f>
        <v>13.36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0.29166666666666669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 t="str">
        <f>IFERROR(I32*24,"")</f>
        <v/>
      </c>
      <c r="U32" s="25" t="str">
        <f t="shared" si="11"/>
        <v>07</v>
      </c>
      <c r="V32" s="33" t="str">
        <f t="shared" si="12"/>
        <v>00</v>
      </c>
      <c r="W32" s="25">
        <f t="shared" si="13"/>
        <v>7</v>
      </c>
      <c r="X32" s="6">
        <f t="shared" si="13"/>
        <v>0</v>
      </c>
      <c r="Y32" s="26">
        <f t="shared" si="14"/>
        <v>7</v>
      </c>
      <c r="Z32" s="42">
        <f t="shared" si="15"/>
        <v>0.29166666666666669</v>
      </c>
      <c r="AA32" s="7" t="str">
        <f t="shared" si="16"/>
        <v>07:00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06.39</v>
      </c>
      <c r="D33" s="6" t="str">
        <f>IF(Sheet1!K27=0,"",Sheet1!K27)</f>
        <v>13.24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0.28125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 t="str">
        <f t="shared" si="10"/>
        <v/>
      </c>
      <c r="U33" s="25" t="str">
        <f t="shared" si="11"/>
        <v>06</v>
      </c>
      <c r="V33" s="33" t="str">
        <f t="shared" si="12"/>
        <v>45</v>
      </c>
      <c r="W33" s="25">
        <f t="shared" si="13"/>
        <v>6</v>
      </c>
      <c r="X33" s="6">
        <f t="shared" si="13"/>
        <v>45</v>
      </c>
      <c r="Y33" s="26">
        <f t="shared" si="14"/>
        <v>6.75</v>
      </c>
      <c r="Z33" s="42">
        <f t="shared" si="15"/>
        <v>0.28125</v>
      </c>
      <c r="AA33" s="7" t="str">
        <f t="shared" si="16"/>
        <v>06:45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06.37</v>
      </c>
      <c r="D34" s="6" t="str">
        <f>IF(Sheet1!K28=0,"",Sheet1!K28)</f>
        <v>13.22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0.28125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 t="str">
        <f t="shared" si="10"/>
        <v/>
      </c>
      <c r="U34" s="27" t="str">
        <f t="shared" ref="U34" si="18">LEFT(J34,2)</f>
        <v>0,</v>
      </c>
      <c r="V34" s="33" t="str">
        <f t="shared" si="12"/>
        <v>45</v>
      </c>
      <c r="W34" s="27">
        <f t="shared" si="13"/>
        <v>0</v>
      </c>
      <c r="X34" s="28">
        <f t="shared" si="13"/>
        <v>45</v>
      </c>
      <c r="Y34" s="26">
        <f t="shared" si="14"/>
        <v>6.75</v>
      </c>
      <c r="Z34" s="42">
        <f t="shared" si="15"/>
        <v>0.28125</v>
      </c>
      <c r="AA34" s="7" t="str">
        <f t="shared" si="16"/>
        <v>06:45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92:1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0</v>
      </c>
      <c r="U35" s="21">
        <f>SUM(W8:W34)</f>
        <v>87</v>
      </c>
      <c r="V35" s="34">
        <f>SUM(X8:X34)</f>
        <v>321</v>
      </c>
      <c r="W35" s="35" t="str">
        <f>LEFT(V35,2)&amp;0</f>
        <v>320</v>
      </c>
      <c r="X35" s="19" t="str">
        <f>RIGHT(V35,1)</f>
        <v>1</v>
      </c>
      <c r="Y35" s="37">
        <f>SUM(Y8:Y34)</f>
        <v>98.35</v>
      </c>
      <c r="Z35" s="41">
        <f>SUM(Z8:Z34)</f>
        <v>4.0979166666666664</v>
      </c>
      <c r="AA35" s="40"/>
    </row>
    <row r="36" spans="1:27" ht="16.5" thickBot="1" x14ac:dyDescent="0.3">
      <c r="L36" s="7"/>
      <c r="P36" s="109">
        <f>SUM(LEFT(P35,3),R36)</f>
        <v>78</v>
      </c>
      <c r="Q36" s="110"/>
      <c r="R36" s="23">
        <f>R35/60</f>
        <v>0</v>
      </c>
      <c r="S36" s="9" t="str">
        <f>S35</f>
        <v>0</v>
      </c>
      <c r="T36" s="24"/>
      <c r="U36" s="114">
        <f>SUM(LEFT(U35,3),W36)</f>
        <v>92.333333333333329</v>
      </c>
      <c r="V36" s="115"/>
      <c r="W36" s="23">
        <f>W35/60</f>
        <v>5.333333333333333</v>
      </c>
      <c r="X36" s="9" t="str">
        <f>X35</f>
        <v>1</v>
      </c>
      <c r="Y36" s="38">
        <f>U36</f>
        <v>92.333333333333329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8" t="s">
        <v>128</v>
      </c>
      <c r="J43" s="108"/>
      <c r="K43" s="108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129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6" t="s">
        <v>20</v>
      </c>
      <c r="T7" s="117"/>
      <c r="U7" s="118" t="s">
        <v>35</v>
      </c>
      <c r="V7" s="118"/>
      <c r="W7" s="117"/>
      <c r="X7" s="116" t="s">
        <v>21</v>
      </c>
      <c r="Y7" s="118"/>
      <c r="Z7" s="116" t="s">
        <v>35</v>
      </c>
      <c r="AA7" s="118"/>
      <c r="AB7" s="117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06.38</v>
      </c>
      <c r="D20" s="58"/>
      <c r="E20" s="58"/>
      <c r="F20" s="58" t="str">
        <f>IF(Sheet1!K14=0,"",Sheet1!K14)</f>
        <v>13.40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07.02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 t="str">
        <f t="shared" si="3"/>
        <v/>
      </c>
      <c r="X20" s="63" t="str">
        <f t="shared" si="4"/>
        <v>07</v>
      </c>
      <c r="Y20" s="66" t="str">
        <f t="shared" si="5"/>
        <v>02</v>
      </c>
      <c r="Z20" s="63">
        <f t="shared" si="8"/>
        <v>7</v>
      </c>
      <c r="AA20" s="58">
        <f t="shared" si="8"/>
        <v>2</v>
      </c>
      <c r="AB20" s="64">
        <f t="shared" si="9"/>
        <v>7.0333333333333332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06.25</v>
      </c>
      <c r="D21" s="58"/>
      <c r="E21" s="58"/>
      <c r="F21" s="58" t="str">
        <f>IF(Sheet1!K15=0,"",Sheet1!K15)</f>
        <v>13.54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07.29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 t="str">
        <f t="shared" si="3"/>
        <v/>
      </c>
      <c r="X21" s="63" t="str">
        <f t="shared" si="4"/>
        <v>07</v>
      </c>
      <c r="Y21" s="66" t="str">
        <f t="shared" si="5"/>
        <v>29</v>
      </c>
      <c r="Z21" s="63">
        <f t="shared" si="8"/>
        <v>7</v>
      </c>
      <c r="AA21" s="58">
        <f t="shared" si="8"/>
        <v>29</v>
      </c>
      <c r="AB21" s="64">
        <f t="shared" si="9"/>
        <v>7.4833333333333334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06.40</v>
      </c>
      <c r="D22" s="58"/>
      <c r="E22" s="58"/>
      <c r="F22" s="58" t="str">
        <f>IF(Sheet1!K16=0,"",Sheet1!K16)</f>
        <v>13.44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05.19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 t="str">
        <f t="shared" si="3"/>
        <v/>
      </c>
      <c r="X22" s="63" t="str">
        <f t="shared" si="4"/>
        <v>05</v>
      </c>
      <c r="Y22" s="66" t="str">
        <f t="shared" si="5"/>
        <v>19</v>
      </c>
      <c r="Z22" s="63">
        <f t="shared" si="8"/>
        <v>5</v>
      </c>
      <c r="AA22" s="58">
        <f t="shared" si="8"/>
        <v>19</v>
      </c>
      <c r="AB22" s="64">
        <f t="shared" si="9"/>
        <v>5.3166666666666664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06.43</v>
      </c>
      <c r="D23" s="58"/>
      <c r="E23" s="58"/>
      <c r="F23" s="58" t="str">
        <f>IF(Sheet1!K17=0,"",Sheet1!K17)</f>
        <v>13.34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/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 t="str">
        <f t="shared" si="3"/>
        <v/>
      </c>
      <c r="X23" s="63" t="str">
        <f t="shared" si="4"/>
        <v/>
      </c>
      <c r="Y23" s="66" t="str">
        <f t="shared" si="5"/>
        <v/>
      </c>
      <c r="Z23" s="63" t="str">
        <f t="shared" si="8"/>
        <v/>
      </c>
      <c r="AA23" s="58" t="str">
        <f t="shared" si="8"/>
        <v/>
      </c>
      <c r="AB23" s="64" t="str">
        <f t="shared" si="9"/>
        <v/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06.36</v>
      </c>
      <c r="D24" s="58"/>
      <c r="E24" s="58"/>
      <c r="F24" s="58" t="str">
        <f>IF(Sheet1!K18=0,"",Sheet1!K18)</f>
        <v>11.13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/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 t="str">
        <f t="shared" si="3"/>
        <v/>
      </c>
      <c r="X24" s="63" t="str">
        <f t="shared" si="4"/>
        <v/>
      </c>
      <c r="Y24" s="66" t="str">
        <f t="shared" si="5"/>
        <v/>
      </c>
      <c r="Z24" s="63" t="str">
        <f t="shared" si="8"/>
        <v/>
      </c>
      <c r="AA24" s="58" t="str">
        <f t="shared" si="8"/>
        <v/>
      </c>
      <c r="AB24" s="64" t="str">
        <f t="shared" si="9"/>
        <v/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06.36</v>
      </c>
      <c r="D25" s="58"/>
      <c r="E25" s="58"/>
      <c r="F25" s="58" t="str">
        <f>IF(Sheet1!K19=0,"",Sheet1!K19)</f>
        <v>12.43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/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 t="str">
        <f t="shared" si="3"/>
        <v/>
      </c>
      <c r="X25" s="63" t="str">
        <f t="shared" si="4"/>
        <v/>
      </c>
      <c r="Y25" s="66" t="str">
        <f t="shared" si="5"/>
        <v/>
      </c>
      <c r="Z25" s="63" t="str">
        <f t="shared" si="8"/>
        <v/>
      </c>
      <c r="AA25" s="58" t="str">
        <f t="shared" si="8"/>
        <v/>
      </c>
      <c r="AB25" s="64" t="str">
        <f t="shared" si="9"/>
        <v/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06.32</v>
      </c>
      <c r="D26" s="58"/>
      <c r="E26" s="58"/>
      <c r="F26" s="58" t="str">
        <f>IF(Sheet1!K20=0,"",Sheet1!K20)</f>
        <v>13.32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/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 t="str">
        <f t="shared" si="3"/>
        <v/>
      </c>
      <c r="X26" s="63" t="str">
        <f t="shared" si="4"/>
        <v/>
      </c>
      <c r="Y26" s="66" t="str">
        <f t="shared" si="5"/>
        <v/>
      </c>
      <c r="Z26" s="63" t="str">
        <f t="shared" si="8"/>
        <v/>
      </c>
      <c r="AA26" s="58" t="str">
        <f t="shared" si="8"/>
        <v/>
      </c>
      <c r="AB26" s="64" t="str">
        <f t="shared" si="9"/>
        <v/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06.30</v>
      </c>
      <c r="D27" s="58"/>
      <c r="E27" s="58"/>
      <c r="F27" s="58" t="str">
        <f>IF(Sheet1!K21=0,"",Sheet1!K21)</f>
        <v>13.38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/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 t="str">
        <f t="shared" si="3"/>
        <v/>
      </c>
      <c r="X27" s="63" t="str">
        <f t="shared" si="4"/>
        <v/>
      </c>
      <c r="Y27" s="66" t="str">
        <f t="shared" si="5"/>
        <v/>
      </c>
      <c r="Z27" s="63" t="str">
        <f t="shared" si="8"/>
        <v/>
      </c>
      <c r="AA27" s="58" t="str">
        <f t="shared" si="8"/>
        <v/>
      </c>
      <c r="AB27" s="64" t="str">
        <f t="shared" si="9"/>
        <v/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06.34</v>
      </c>
      <c r="D28" s="58"/>
      <c r="E28" s="58"/>
      <c r="F28" s="58" t="str">
        <f>IF(Sheet1!K22=0,"",Sheet1!K22)</f>
        <v>13.36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/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 t="str">
        <f t="shared" si="3"/>
        <v/>
      </c>
      <c r="X28" s="63" t="str">
        <f t="shared" si="4"/>
        <v/>
      </c>
      <c r="Y28" s="66" t="str">
        <f t="shared" si="5"/>
        <v/>
      </c>
      <c r="Z28" s="63" t="str">
        <f t="shared" si="8"/>
        <v/>
      </c>
      <c r="AA28" s="58" t="str">
        <f t="shared" si="8"/>
        <v/>
      </c>
      <c r="AB28" s="64" t="str">
        <f t="shared" si="9"/>
        <v/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06.36</v>
      </c>
      <c r="D29" s="58"/>
      <c r="E29" s="58"/>
      <c r="F29" s="58" t="str">
        <f>IF(Sheet1!K23=0,"",Sheet1!K23)</f>
        <v>13.39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/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 t="str">
        <f t="shared" si="3"/>
        <v/>
      </c>
      <c r="X29" s="63" t="str">
        <f t="shared" si="4"/>
        <v/>
      </c>
      <c r="Y29" s="66" t="str">
        <f t="shared" si="5"/>
        <v/>
      </c>
      <c r="Z29" s="63" t="str">
        <f t="shared" si="8"/>
        <v/>
      </c>
      <c r="AA29" s="58" t="str">
        <f t="shared" si="8"/>
        <v/>
      </c>
      <c r="AB29" s="64" t="str">
        <f t="shared" si="9"/>
        <v/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06.32</v>
      </c>
      <c r="D30" s="58"/>
      <c r="E30" s="58"/>
      <c r="F30" s="58" t="str">
        <f>IF(Sheet1!K24=0,"",Sheet1!K24)</f>
        <v>11.13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/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 t="str">
        <f t="shared" si="3"/>
        <v/>
      </c>
      <c r="X30" s="63" t="str">
        <f t="shared" si="4"/>
        <v/>
      </c>
      <c r="Y30" s="66" t="str">
        <f t="shared" si="5"/>
        <v/>
      </c>
      <c r="Z30" s="63" t="str">
        <f t="shared" si="8"/>
        <v/>
      </c>
      <c r="AA30" s="58" t="str">
        <f t="shared" si="8"/>
        <v/>
      </c>
      <c r="AB30" s="64" t="str">
        <f t="shared" si="9"/>
        <v/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06.35</v>
      </c>
      <c r="D31" s="58"/>
      <c r="E31" s="58"/>
      <c r="F31" s="58" t="str">
        <f>IF(Sheet1!K25=0,"",Sheet1!K25)</f>
        <v>12.22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/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 t="str">
        <f t="shared" si="3"/>
        <v/>
      </c>
      <c r="X31" s="63" t="str">
        <f t="shared" si="4"/>
        <v/>
      </c>
      <c r="Y31" s="66" t="str">
        <f t="shared" si="5"/>
        <v/>
      </c>
      <c r="Z31" s="63" t="str">
        <f t="shared" si="8"/>
        <v/>
      </c>
      <c r="AA31" s="58" t="str">
        <f t="shared" si="8"/>
        <v/>
      </c>
      <c r="AB31" s="64" t="str">
        <f t="shared" si="9"/>
        <v/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06.36</v>
      </c>
      <c r="D32" s="58"/>
      <c r="E32" s="58"/>
      <c r="F32" s="58" t="str">
        <f>IF(Sheet1!K26=0,"",Sheet1!K26)</f>
        <v>13.36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/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 t="str">
        <f t="shared" si="3"/>
        <v/>
      </c>
      <c r="X32" s="63" t="str">
        <f t="shared" si="4"/>
        <v/>
      </c>
      <c r="Y32" s="66" t="str">
        <f t="shared" si="5"/>
        <v/>
      </c>
      <c r="Z32" s="63" t="str">
        <f t="shared" si="8"/>
        <v/>
      </c>
      <c r="AA32" s="58" t="str">
        <f t="shared" si="8"/>
        <v/>
      </c>
      <c r="AB32" s="64" t="str">
        <f t="shared" si="9"/>
        <v/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06.39</v>
      </c>
      <c r="D33" s="58"/>
      <c r="E33" s="58"/>
      <c r="F33" s="58" t="str">
        <f>IF(Sheet1!K27=0,"",Sheet1!K27)</f>
        <v>13.24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/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06.37</v>
      </c>
      <c r="D34" s="58"/>
      <c r="E34" s="58"/>
      <c r="F34" s="58" t="str">
        <f>IF(Sheet1!K28=0,"",Sheet1!K28)</f>
        <v>13.22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/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27:0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0</v>
      </c>
      <c r="X35" s="76">
        <f>SUM(Z8:Z34)</f>
        <v>19</v>
      </c>
      <c r="Y35" s="81">
        <f>SUM(AA8:AA34)</f>
        <v>50</v>
      </c>
      <c r="Z35" s="82" t="str">
        <f>LEFT(Y35,2)&amp;0</f>
        <v>500</v>
      </c>
      <c r="AA35" s="79" t="str">
        <f>RIGHT(Y35,1)</f>
        <v>0</v>
      </c>
      <c r="AB35" s="83">
        <f>SUM(AB8:AB34)</f>
        <v>19.833333333333332</v>
      </c>
    </row>
    <row r="36" spans="1:28" ht="16.5" thickBot="1" x14ac:dyDescent="0.3">
      <c r="Q36" s="84">
        <f>IFERROR(IFERROR(Q34,Q33),Q32)</f>
        <v>43677</v>
      </c>
      <c r="S36" s="119">
        <f>SUM(LEFT(S35,3),U36)</f>
        <v>78</v>
      </c>
      <c r="T36" s="120"/>
      <c r="U36" s="85">
        <f>U35/60</f>
        <v>0</v>
      </c>
      <c r="V36" s="50" t="str">
        <f>V35</f>
        <v>0</v>
      </c>
      <c r="W36" s="86"/>
      <c r="X36" s="121">
        <f>SUM(LEFT(X35,3),Z36)</f>
        <v>27.333333333333336</v>
      </c>
      <c r="Y36" s="122"/>
      <c r="Z36" s="85">
        <f>Z35/60</f>
        <v>8.3333333333333339</v>
      </c>
      <c r="AA36" s="50" t="str">
        <f>AA35</f>
        <v>0</v>
      </c>
      <c r="AB36" s="87">
        <f>X36</f>
        <v>27.333333333333336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2019-08-02T04:19:59Z</cp:lastPrinted>
  <dcterms:created xsi:type="dcterms:W3CDTF">2016-12-02T09:51:38Z</dcterms:created>
  <dcterms:modified xsi:type="dcterms:W3CDTF">2019-08-02T04:20:01Z</dcterms:modified>
</cp:coreProperties>
</file>