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DE8EF7BB-F94F-47AB-B935-86C27E9C8D7F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4" i="2" l="1"/>
  <c r="Z24" i="2"/>
  <c r="AA24" i="2" s="1"/>
  <c r="U24" i="2" l="1"/>
  <c r="W24" i="2" s="1"/>
  <c r="V24" i="2"/>
  <c r="X24" i="2" s="1"/>
  <c r="J24" i="2"/>
  <c r="Y24" i="2" s="1"/>
  <c r="AD29" i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<sst xmlns="http://schemas.openxmlformats.org/spreadsheetml/2006/main" count="943" uniqueCount="164">
  <si>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</si>
  <si>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</si>
  <si>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</si>
  <si>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</si>
  <si>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</si>
  <si>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</si>
  <si>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</si>
  <si>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</si>
  <si>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</si>
  <si>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</si>
  <si>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</si>
  <si>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</si>
  <si>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</si>
  <si>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</si>
  <si>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</si>
  <si>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</si>
  <si>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</si>
  <si>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</si>
  <si>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</si>
  <si>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</si>
  <si>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</si>
  <si>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</si>
  <si>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</si>
  <si>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</si>
  <si>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</si>
  <si>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</si>
  <si>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</si>
  <si>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</si>
  <si>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</si>
  <si>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</si>
  <si>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</si>
  <si>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</si>
  <si>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</si>
  <si>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</si>
  <si>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</si>
  <si>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</si>
  <si>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</si>
  <si>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</si>
  <si>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</si>
  <si>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</si>
  <si>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</si>
  <si>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</si>
  <si>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</si>
  <si>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</si>
  <si>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</si>
  <si>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</si>
  <si>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</si>
  <si>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</si>
  <si>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</si>
  <si>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</si>
  <si>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</si>
  <si>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</si>
  <si>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</si>
  <si>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</si>
  <si>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</si>
  <si>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</si>
  <si>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</si>
  <si>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</si>
  <si>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</si>
  <si>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</si>
  <si>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</si>
  <si>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</si>
  <si>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</si>
  <si>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</si>
  <si>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</si>
  <si>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</si>
  <si>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</si>
  <si>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</si>
  <si>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</si>
  <si>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</si>
  <si>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</si>
  <si>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</si>
  <si>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</si>
  <si>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</si>
  <si>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</si>
  <si>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</si>
  <si>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</si>
  <si>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</si>
  <si>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</si>
  <si>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</si>
  <si>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</si>
  <si>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02/07/2019</t>
  </si>
  <si>
    <t>07.00</t>
  </si>
  <si>
    <t>13.00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</si>
  <si>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</si>
  <si>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</si>
  <si>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</si>
  <si>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</si>
  <si>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</si>
  <si>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</si>
  <si>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</si>
  <si>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</si>
  <si>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</si>
  <si>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</si>
  <si>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</si>
  <si>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</si>
  <si>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</si>
  <si>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</si>
  <si>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</si>
  <si>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</si>
  <si>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</si>
  <si>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</si>
  <si>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13.40</t>
  </si>
  <si>
    <t>18/07/2019</t>
  </si>
  <si>
    <t>19/07/2019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</si>
  <si>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</si>
  <si>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</si>
  <si>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</si>
  <si>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</si>
  <si>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</si>
  <si>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</si>
  <si>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</si>
  <si>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</si>
  <si>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</si>
  <si>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</si>
  <si>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</si>
  <si>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01/07/2019</t>
  </si>
  <si>
    <t>77</t>
  </si>
  <si>
    <t>16</t>
  </si>
  <si>
    <t>20521001190001</t>
  </si>
  <si>
    <t>AZAN TUDHO</t>
  </si>
  <si>
    <t>06.50</t>
  </si>
  <si>
    <t>13.39</t>
  </si>
  <si>
    <t>06.48</t>
  </si>
  <si>
    <t>06.51</t>
  </si>
  <si>
    <t>14.08</t>
  </si>
  <si>
    <t>07.16</t>
  </si>
  <si>
    <t>06.39</t>
  </si>
  <si>
    <t>13.43</t>
  </si>
  <si>
    <t>07.04</t>
  </si>
  <si>
    <t>06.44</t>
  </si>
  <si>
    <t>14.22</t>
  </si>
  <si>
    <t>07.37</t>
  </si>
  <si>
    <t>06.58</t>
  </si>
  <si>
    <t>03.50</t>
  </si>
  <si>
    <t>03.52</t>
  </si>
  <si>
    <t>06.55</t>
  </si>
  <si>
    <t>05.05</t>
  </si>
  <si>
    <t>06.29</t>
  </si>
  <si>
    <t>13.42</t>
  </si>
  <si>
    <t>07.13</t>
  </si>
  <si>
    <t>06.47</t>
  </si>
  <si>
    <t>13.53</t>
  </si>
  <si>
    <t>07.06</t>
  </si>
  <si>
    <t>06.41</t>
  </si>
  <si>
    <t>13.37</t>
  </si>
  <si>
    <t>06.56</t>
  </si>
  <si>
    <t>06.43</t>
  </si>
  <si>
    <t>11.04</t>
  </si>
  <si>
    <t>04.00</t>
  </si>
  <si>
    <t>04.09</t>
  </si>
  <si>
    <t>13.50</t>
  </si>
  <si>
    <t>06.49</t>
  </si>
  <si>
    <t>14.13</t>
  </si>
  <si>
    <t>07.22</t>
  </si>
  <si>
    <t>06.46</t>
  </si>
  <si>
    <t>07.03</t>
  </si>
  <si>
    <t>06.45</t>
  </si>
  <si>
    <t>14.33</t>
  </si>
  <si>
    <t>07.47</t>
  </si>
  <si>
    <t>LIBUR SEMESTER 2</t>
  </si>
  <si>
    <t>Lumajang, 01 Agustus 2019</t>
  </si>
  <si>
    <t>Drs. ROHMAT BASUKI,MA</t>
  </si>
  <si>
    <t>11.12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</si>
</sst>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3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49" fontId="1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20" fontId="26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D6" zoomScale="85" zoomScaleNormal="85" workbookViewId="0">
      <selection activeCell="O18" sqref="O18:Y2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117</v>
      </c>
      <c r="B2" s="104" t="s">
        <v>118</v>
      </c>
      <c r="C2" s="104" t="s">
        <v>119</v>
      </c>
      <c r="D2" s="104" t="s">
        <v>120</v>
      </c>
      <c r="E2" s="104" t="s">
        <v>3</v>
      </c>
      <c r="F2" s="104" t="s">
        <v>116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117</v>
      </c>
      <c r="B3" s="104" t="s">
        <v>118</v>
      </c>
      <c r="C3" s="104" t="s">
        <v>119</v>
      </c>
      <c r="D3" s="104" t="s">
        <v>120</v>
      </c>
      <c r="E3" s="104" t="s">
        <v>3</v>
      </c>
      <c r="F3" s="104" t="s">
        <v>81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117</v>
      </c>
      <c r="B4" s="104" t="s">
        <v>118</v>
      </c>
      <c r="C4" s="104" t="s">
        <v>119</v>
      </c>
      <c r="D4" s="104" t="s">
        <v>120</v>
      </c>
      <c r="E4" s="104" t="s">
        <v>3</v>
      </c>
      <c r="F4" s="104" t="s">
        <v>84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117</v>
      </c>
      <c r="B5" s="104" t="s">
        <v>118</v>
      </c>
      <c r="C5" s="104" t="s">
        <v>119</v>
      </c>
      <c r="D5" s="104" t="s">
        <v>120</v>
      </c>
      <c r="E5" s="104" t="s">
        <v>3</v>
      </c>
      <c r="F5" s="104" t="s">
        <v>85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117</v>
      </c>
      <c r="B6" s="104" t="s">
        <v>118</v>
      </c>
      <c r="C6" s="104" t="s">
        <v>119</v>
      </c>
      <c r="D6" s="104" t="s">
        <v>120</v>
      </c>
      <c r="E6" s="104" t="s">
        <v>3</v>
      </c>
      <c r="F6" s="104" t="s">
        <v>86</v>
      </c>
      <c r="G6" s="104" t="s">
        <v>87</v>
      </c>
      <c r="H6" s="104" t="s">
        <v>82</v>
      </c>
      <c r="I6" s="104" t="s">
        <v>88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117</v>
      </c>
      <c r="B7" s="104" t="s">
        <v>118</v>
      </c>
      <c r="C7" s="104" t="s">
        <v>119</v>
      </c>
      <c r="D7" s="104" t="s">
        <v>120</v>
      </c>
      <c r="E7" s="104" t="s">
        <v>3</v>
      </c>
      <c r="F7" s="104" t="s">
        <v>89</v>
      </c>
      <c r="G7" s="104" t="s">
        <v>90</v>
      </c>
      <c r="H7" s="104" t="s">
        <v>82</v>
      </c>
      <c r="I7" s="104" t="s">
        <v>91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117</v>
      </c>
      <c r="B8" s="104" t="s">
        <v>118</v>
      </c>
      <c r="C8" s="104" t="s">
        <v>119</v>
      </c>
      <c r="D8" s="104" t="s">
        <v>120</v>
      </c>
      <c r="E8" s="104" t="s">
        <v>3</v>
      </c>
      <c r="F8" s="104" t="s">
        <v>92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117</v>
      </c>
      <c r="B9" s="104" t="s">
        <v>118</v>
      </c>
      <c r="C9" s="104" t="s">
        <v>119</v>
      </c>
      <c r="D9" s="104" t="s">
        <v>120</v>
      </c>
      <c r="E9" s="104" t="s">
        <v>3</v>
      </c>
      <c r="F9" s="104" t="s">
        <v>93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117</v>
      </c>
      <c r="B10" s="104" t="s">
        <v>118</v>
      </c>
      <c r="C10" s="104" t="s">
        <v>119</v>
      </c>
      <c r="D10" s="104" t="s">
        <v>120</v>
      </c>
      <c r="E10" s="104" t="s">
        <v>3</v>
      </c>
      <c r="F10" s="104" t="s">
        <v>94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117</v>
      </c>
      <c r="B11" s="104" t="s">
        <v>118</v>
      </c>
      <c r="C11" s="104" t="s">
        <v>119</v>
      </c>
      <c r="D11" s="104" t="s">
        <v>120</v>
      </c>
      <c r="E11" s="104" t="s">
        <v>3</v>
      </c>
      <c r="F11" s="104" t="s">
        <v>95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117</v>
      </c>
      <c r="B12" s="104" t="s">
        <v>118</v>
      </c>
      <c r="C12" s="104" t="s">
        <v>119</v>
      </c>
      <c r="D12" s="104" t="s">
        <v>120</v>
      </c>
      <c r="E12" s="104" t="s">
        <v>3</v>
      </c>
      <c r="F12" s="104" t="s">
        <v>96</v>
      </c>
      <c r="G12" s="104" t="s">
        <v>87</v>
      </c>
      <c r="H12" s="104" t="s">
        <v>82</v>
      </c>
      <c r="I12" s="104" t="s">
        <v>88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117</v>
      </c>
      <c r="B13" s="104" t="s">
        <v>118</v>
      </c>
      <c r="C13" s="104" t="s">
        <v>119</v>
      </c>
      <c r="D13" s="104" t="s">
        <v>120</v>
      </c>
      <c r="E13" s="104" t="s">
        <v>3</v>
      </c>
      <c r="F13" s="104" t="s">
        <v>97</v>
      </c>
      <c r="G13" s="104" t="s">
        <v>90</v>
      </c>
      <c r="H13" s="104" t="s">
        <v>82</v>
      </c>
      <c r="I13" s="104" t="s">
        <v>91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117</v>
      </c>
      <c r="B14" s="104" t="s">
        <v>118</v>
      </c>
      <c r="C14" s="104" t="s">
        <v>119</v>
      </c>
      <c r="D14" s="104" t="s">
        <v>120</v>
      </c>
      <c r="E14" s="104" t="s">
        <v>3</v>
      </c>
      <c r="F14" s="104" t="s">
        <v>98</v>
      </c>
      <c r="G14" s="104" t="s">
        <v>53</v>
      </c>
      <c r="H14" s="104" t="s">
        <v>82</v>
      </c>
      <c r="I14" s="104" t="s">
        <v>83</v>
      </c>
      <c r="J14" s="104" t="s">
        <v>121</v>
      </c>
      <c r="K14" s="104" t="s">
        <v>122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99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123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117</v>
      </c>
      <c r="B15" s="104" t="s">
        <v>118</v>
      </c>
      <c r="C15" s="104" t="s">
        <v>119</v>
      </c>
      <c r="D15" s="104" t="s">
        <v>120</v>
      </c>
      <c r="E15" s="104" t="s">
        <v>3</v>
      </c>
      <c r="F15" s="104" t="s">
        <v>100</v>
      </c>
      <c r="G15" s="104" t="s">
        <v>53</v>
      </c>
      <c r="H15" s="104" t="s">
        <v>82</v>
      </c>
      <c r="I15" s="104" t="s">
        <v>83</v>
      </c>
      <c r="J15" s="104" t="s">
        <v>124</v>
      </c>
      <c r="K15" s="104" t="s">
        <v>125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99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126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117</v>
      </c>
      <c r="B16" s="104" t="s">
        <v>118</v>
      </c>
      <c r="C16" s="104" t="s">
        <v>119</v>
      </c>
      <c r="D16" s="104" t="s">
        <v>120</v>
      </c>
      <c r="E16" s="104" t="s">
        <v>3</v>
      </c>
      <c r="F16" s="104" t="s">
        <v>101</v>
      </c>
      <c r="G16" s="104" t="s">
        <v>53</v>
      </c>
      <c r="H16" s="104" t="s">
        <v>82</v>
      </c>
      <c r="I16" s="104" t="s">
        <v>83</v>
      </c>
      <c r="J16" s="104" t="s">
        <v>127</v>
      </c>
      <c r="K16" s="104" t="s">
        <v>128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99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129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117</v>
      </c>
      <c r="B17" s="104" t="s">
        <v>118</v>
      </c>
      <c r="C17" s="104" t="s">
        <v>119</v>
      </c>
      <c r="D17" s="104" t="s">
        <v>120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130</v>
      </c>
      <c r="K17" s="104" t="s">
        <v>131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99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132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117</v>
      </c>
      <c r="B18" s="104" t="s">
        <v>118</v>
      </c>
      <c r="C18" s="104" t="s">
        <v>119</v>
      </c>
      <c r="D18" s="104" t="s">
        <v>120</v>
      </c>
      <c r="E18" s="104" t="s">
        <v>3</v>
      </c>
      <c r="F18" s="104" t="s">
        <v>104</v>
      </c>
      <c r="G18" s="104" t="s">
        <v>87</v>
      </c>
      <c r="H18" s="104" t="s">
        <v>82</v>
      </c>
      <c r="I18" s="104" t="s">
        <v>88</v>
      </c>
      <c r="J18" s="104" t="s">
        <v>133</v>
      </c>
      <c r="K18" s="106" t="s">
        <v>163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134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135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117</v>
      </c>
      <c r="B19" s="104" t="s">
        <v>118</v>
      </c>
      <c r="C19" s="104" t="s">
        <v>119</v>
      </c>
      <c r="D19" s="104" t="s">
        <v>120</v>
      </c>
      <c r="E19" s="104" t="s">
        <v>3</v>
      </c>
      <c r="F19" s="104" t="s">
        <v>105</v>
      </c>
      <c r="G19" s="104" t="s">
        <v>90</v>
      </c>
      <c r="H19" s="104" t="s">
        <v>82</v>
      </c>
      <c r="I19" s="104" t="s">
        <v>91</v>
      </c>
      <c r="J19" s="104" t="s">
        <v>136</v>
      </c>
      <c r="K19" s="104" t="s">
        <v>91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106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137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117</v>
      </c>
      <c r="B20" s="104" t="s">
        <v>118</v>
      </c>
      <c r="C20" s="104" t="s">
        <v>119</v>
      </c>
      <c r="D20" s="104" t="s">
        <v>120</v>
      </c>
      <c r="E20" s="104" t="s">
        <v>3</v>
      </c>
      <c r="F20" s="104" t="s">
        <v>107</v>
      </c>
      <c r="G20" s="104" t="s">
        <v>53</v>
      </c>
      <c r="H20" s="104" t="s">
        <v>82</v>
      </c>
      <c r="I20" s="104" t="s">
        <v>83</v>
      </c>
      <c r="J20" s="104" t="s">
        <v>138</v>
      </c>
      <c r="K20" s="104" t="s">
        <v>139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99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140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117</v>
      </c>
      <c r="B21" s="104" t="s">
        <v>118</v>
      </c>
      <c r="C21" s="104" t="s">
        <v>119</v>
      </c>
      <c r="D21" s="104" t="s">
        <v>120</v>
      </c>
      <c r="E21" s="104" t="s">
        <v>3</v>
      </c>
      <c r="F21" s="104" t="s">
        <v>108</v>
      </c>
      <c r="G21" s="104" t="s">
        <v>53</v>
      </c>
      <c r="H21" s="104" t="s">
        <v>82</v>
      </c>
      <c r="I21" s="104" t="s">
        <v>83</v>
      </c>
      <c r="J21" s="104" t="s">
        <v>141</v>
      </c>
      <c r="K21" s="104" t="s">
        <v>142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99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143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117</v>
      </c>
      <c r="B22" s="104" t="s">
        <v>118</v>
      </c>
      <c r="C22" s="104" t="s">
        <v>119</v>
      </c>
      <c r="D22" s="104" t="s">
        <v>120</v>
      </c>
      <c r="E22" s="104" t="s">
        <v>3</v>
      </c>
      <c r="F22" s="104" t="s">
        <v>109</v>
      </c>
      <c r="G22" s="104" t="s">
        <v>53</v>
      </c>
      <c r="H22" s="104" t="s">
        <v>82</v>
      </c>
      <c r="I22" s="104" t="s">
        <v>83</v>
      </c>
      <c r="J22" s="104" t="s">
        <v>144</v>
      </c>
      <c r="K22" s="104" t="s">
        <v>145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99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146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117</v>
      </c>
      <c r="B23" s="104" t="s">
        <v>118</v>
      </c>
      <c r="C23" s="104" t="s">
        <v>119</v>
      </c>
      <c r="D23" s="104" t="s">
        <v>120</v>
      </c>
      <c r="E23" s="104" t="s">
        <v>3</v>
      </c>
      <c r="F23" s="104" t="s">
        <v>110</v>
      </c>
      <c r="G23" s="104" t="s">
        <v>53</v>
      </c>
      <c r="H23" s="104" t="s">
        <v>82</v>
      </c>
      <c r="I23" s="104" t="s">
        <v>83</v>
      </c>
      <c r="J23" s="104" t="s">
        <v>147</v>
      </c>
      <c r="K23" s="104" t="s">
        <v>102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99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146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117</v>
      </c>
      <c r="B24" s="104" t="s">
        <v>118</v>
      </c>
      <c r="C24" s="104" t="s">
        <v>119</v>
      </c>
      <c r="D24" s="104" t="s">
        <v>120</v>
      </c>
      <c r="E24" s="104" t="s">
        <v>3</v>
      </c>
      <c r="F24" s="104" t="s">
        <v>111</v>
      </c>
      <c r="G24" s="104" t="s">
        <v>87</v>
      </c>
      <c r="H24" s="104" t="s">
        <v>82</v>
      </c>
      <c r="I24" s="104" t="s">
        <v>88</v>
      </c>
      <c r="J24" s="104" t="s">
        <v>136</v>
      </c>
      <c r="K24" s="104" t="s">
        <v>148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149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150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117</v>
      </c>
      <c r="B25" s="104" t="s">
        <v>118</v>
      </c>
      <c r="C25" s="104" t="s">
        <v>119</v>
      </c>
      <c r="D25" s="104" t="s">
        <v>120</v>
      </c>
      <c r="E25" s="104" t="s">
        <v>3</v>
      </c>
      <c r="F25" s="104" t="s">
        <v>112</v>
      </c>
      <c r="G25" s="104" t="s">
        <v>90</v>
      </c>
      <c r="H25" s="104" t="s">
        <v>82</v>
      </c>
      <c r="I25" s="104" t="s">
        <v>91</v>
      </c>
      <c r="J25" s="104" t="s">
        <v>82</v>
      </c>
      <c r="K25" s="104" t="s">
        <v>151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106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152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117</v>
      </c>
      <c r="B26" s="104" t="s">
        <v>118</v>
      </c>
      <c r="C26" s="104" t="s">
        <v>119</v>
      </c>
      <c r="D26" s="104" t="s">
        <v>120</v>
      </c>
      <c r="E26" s="104" t="s">
        <v>3</v>
      </c>
      <c r="F26" s="104" t="s">
        <v>113</v>
      </c>
      <c r="G26" s="104" t="s">
        <v>53</v>
      </c>
      <c r="H26" s="104" t="s">
        <v>82</v>
      </c>
      <c r="I26" s="104" t="s">
        <v>83</v>
      </c>
      <c r="J26" s="104" t="s">
        <v>124</v>
      </c>
      <c r="K26" s="104" t="s">
        <v>153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99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154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117</v>
      </c>
      <c r="B27" s="104" t="s">
        <v>118</v>
      </c>
      <c r="C27" s="104" t="s">
        <v>119</v>
      </c>
      <c r="D27" s="104" t="s">
        <v>120</v>
      </c>
      <c r="E27" s="104" t="s">
        <v>3</v>
      </c>
      <c r="F27" s="104" t="s">
        <v>114</v>
      </c>
      <c r="G27" s="104" t="s">
        <v>53</v>
      </c>
      <c r="H27" s="104" t="s">
        <v>82</v>
      </c>
      <c r="I27" s="104" t="s">
        <v>83</v>
      </c>
      <c r="J27" s="104" t="s">
        <v>155</v>
      </c>
      <c r="K27" s="104" t="s">
        <v>151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99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156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117</v>
      </c>
      <c r="B28" s="104" t="s">
        <v>118</v>
      </c>
      <c r="C28" s="104" t="s">
        <v>119</v>
      </c>
      <c r="D28" s="104" t="s">
        <v>120</v>
      </c>
      <c r="E28" s="104" t="s">
        <v>3</v>
      </c>
      <c r="F28" s="104" t="s">
        <v>115</v>
      </c>
      <c r="G28" s="104" t="s">
        <v>53</v>
      </c>
      <c r="H28" s="104" t="s">
        <v>82</v>
      </c>
      <c r="I28" s="104" t="s">
        <v>83</v>
      </c>
      <c r="J28" s="104" t="s">
        <v>157</v>
      </c>
      <c r="K28" s="104" t="s">
        <v>158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99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159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6" zoomScale="85" zoomScaleNormal="100" zoomScaleSheetLayoutView="85" workbookViewId="0">
      <selection activeCell="H23" sqref="A23:H2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16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AZAN TUDHO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10" t="s">
        <v>20</v>
      </c>
      <c r="Q7" s="111"/>
      <c r="R7" s="112" t="s">
        <v>35</v>
      </c>
      <c r="S7" s="112"/>
      <c r="T7" s="111"/>
      <c r="U7" s="110" t="s">
        <v>21</v>
      </c>
      <c r="V7" s="112"/>
      <c r="W7" s="110" t="s">
        <v>35</v>
      </c>
      <c r="X7" s="112"/>
      <c r="Y7" s="111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160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160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160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160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160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160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160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160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160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160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160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160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06.50</v>
      </c>
      <c r="D20" s="6" t="str">
        <f>IF(Sheet1!K14=0,"",Sheet1!K14)</f>
        <v>13.39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0.28402777777777777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49</v>
      </c>
      <c r="W20" s="25">
        <f t="shared" si="13"/>
        <v>6</v>
      </c>
      <c r="X20" s="6">
        <f t="shared" si="13"/>
        <v>49</v>
      </c>
      <c r="Y20" s="26">
        <f t="shared" si="14"/>
        <v>6.8166666666666664</v>
      </c>
      <c r="Z20" s="42">
        <f t="shared" si="15"/>
        <v>0.28402777777777777</v>
      </c>
      <c r="AA20" s="7" t="str">
        <f t="shared" si="16"/>
        <v>06:49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06.51</v>
      </c>
      <c r="D21" s="6" t="str">
        <f>IF(Sheet1!K15=0,"",Sheet1!K15)</f>
        <v>14.08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0.30347222222222225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17</v>
      </c>
      <c r="W21" s="25">
        <f t="shared" si="13"/>
        <v>7</v>
      </c>
      <c r="X21" s="6">
        <f t="shared" si="13"/>
        <v>17</v>
      </c>
      <c r="Y21" s="26">
        <f t="shared" si="14"/>
        <v>7.2833333333333341</v>
      </c>
      <c r="Z21" s="42">
        <f t="shared" si="15"/>
        <v>0.30347222222222225</v>
      </c>
      <c r="AA21" s="7" t="str">
        <f t="shared" si="16"/>
        <v>07:17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06.39</v>
      </c>
      <c r="D22" s="6" t="str">
        <f>IF(Sheet1!K16=0,"",Sheet1!K16)</f>
        <v>13.43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0.2944444444444444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04</v>
      </c>
      <c r="W22" s="25">
        <f t="shared" si="13"/>
        <v>7</v>
      </c>
      <c r="X22" s="6">
        <f t="shared" si="13"/>
        <v>4</v>
      </c>
      <c r="Y22" s="26">
        <f t="shared" si="14"/>
        <v>7.0666666666666655</v>
      </c>
      <c r="Z22" s="42">
        <f t="shared" si="15"/>
        <v>0.2944444444444444</v>
      </c>
      <c r="AA22" s="7" t="str">
        <f t="shared" si="16"/>
        <v>07:04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06.44</v>
      </c>
      <c r="D23" s="6" t="str">
        <f>IF(Sheet1!K17=0,"",Sheet1!K17)</f>
        <v>14.22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0.31805555555555554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07</v>
      </c>
      <c r="V23" s="33" t="str">
        <f t="shared" si="12"/>
        <v>38</v>
      </c>
      <c r="W23" s="25">
        <f t="shared" si="13"/>
        <v>7</v>
      </c>
      <c r="X23" s="6">
        <f t="shared" si="13"/>
        <v>38</v>
      </c>
      <c r="Y23" s="26">
        <f t="shared" si="14"/>
        <v>7.6333333333333329</v>
      </c>
      <c r="Z23" s="42">
        <f t="shared" si="15"/>
        <v>0.31805555555555554</v>
      </c>
      <c r="AA23" s="7" t="str">
        <f t="shared" si="16"/>
        <v>07:38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06.58</v>
      </c>
      <c r="D24" s="6" t="str">
        <f>IF(Sheet1!K18=0,"",Sheet1!K18)</f>
        <v>11.12</v>
      </c>
      <c r="E24" s="6"/>
      <c r="F24" s="6"/>
      <c r="G24" s="6"/>
      <c r="H24" s="6"/>
      <c r="I24" s="6" t="str">
        <f>IF(Sheet1!R18=0,"",Sheet1!R18)</f>
        <v>03.50</v>
      </c>
      <c r="J24" s="122">
        <f t="shared" si="4"/>
        <v>0.17638888888888882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03</v>
      </c>
      <c r="Q24" s="26" t="str">
        <f t="shared" si="7"/>
        <v>50</v>
      </c>
      <c r="R24" s="29">
        <f t="shared" si="8"/>
        <v>3</v>
      </c>
      <c r="S24" s="6">
        <f t="shared" si="9"/>
        <v>50</v>
      </c>
      <c r="T24" s="26">
        <f t="shared" si="10"/>
        <v>3.8333333333333339</v>
      </c>
      <c r="U24" s="25" t="str">
        <f t="shared" ref="U24" si="18">LEFT(AA24,2)</f>
        <v>04</v>
      </c>
      <c r="V24" s="33" t="str">
        <f t="shared" ref="V24" si="19">RIGHT(AA24,2)</f>
        <v>14</v>
      </c>
      <c r="W24" s="25">
        <f t="shared" ref="W24" si="20">IFERROR(VALUE(U24),"")</f>
        <v>4</v>
      </c>
      <c r="X24" s="6">
        <f t="shared" ref="X24" si="21">IFERROR(VALUE(V24),"")</f>
        <v>14</v>
      </c>
      <c r="Y24" s="26">
        <f t="shared" ref="Y24" si="22">IFERROR(J24*24,"")</f>
        <v>4.2333333333333316</v>
      </c>
      <c r="Z24" s="42">
        <f t="shared" ref="Z24" si="23">IFERROR(D24-C24,"")</f>
        <v>0.17638888888888882</v>
      </c>
      <c r="AA24" s="7" t="str">
        <f t="shared" ref="AA24" si="24">TEXT(Z24,"hh:mm")</f>
        <v>04:14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06.55</v>
      </c>
      <c r="D25" s="6" t="str">
        <f>IF(Sheet1!K19=0,"",Sheet1!K19)</f>
        <v>12.00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0.21180555555555552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05</v>
      </c>
      <c r="W25" s="25">
        <f t="shared" si="13"/>
        <v>5</v>
      </c>
      <c r="X25" s="6">
        <f t="shared" si="13"/>
        <v>5</v>
      </c>
      <c r="Y25" s="26">
        <f t="shared" si="14"/>
        <v>5.0833333333333321</v>
      </c>
      <c r="Z25" s="42">
        <f t="shared" si="15"/>
        <v>0.21180555555555552</v>
      </c>
      <c r="AA25" s="7" t="str">
        <f t="shared" si="16"/>
        <v>05:05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06.29</v>
      </c>
      <c r="D26" s="6" t="str">
        <f>IF(Sheet1!K20=0,"",Sheet1!K20)</f>
        <v>13.42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0.30069444444444443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13</v>
      </c>
      <c r="W26" s="25">
        <f t="shared" si="13"/>
        <v>7</v>
      </c>
      <c r="X26" s="6">
        <f t="shared" si="13"/>
        <v>13</v>
      </c>
      <c r="Y26" s="26">
        <f t="shared" si="14"/>
        <v>7.2166666666666668</v>
      </c>
      <c r="Z26" s="42">
        <f t="shared" si="15"/>
        <v>0.30069444444444443</v>
      </c>
      <c r="AA26" s="7" t="str">
        <f t="shared" si="16"/>
        <v>07:13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06.47</v>
      </c>
      <c r="D27" s="6" t="str">
        <f>IF(Sheet1!K21=0,"",Sheet1!K21)</f>
        <v>13.53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0.29583333333333328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06</v>
      </c>
      <c r="W27" s="25">
        <f t="shared" si="13"/>
        <v>7</v>
      </c>
      <c r="X27" s="6">
        <f t="shared" si="13"/>
        <v>6</v>
      </c>
      <c r="Y27" s="26">
        <f t="shared" si="14"/>
        <v>7.0999999999999988</v>
      </c>
      <c r="Z27" s="42">
        <f t="shared" si="15"/>
        <v>0.29583333333333328</v>
      </c>
      <c r="AA27" s="7" t="str">
        <f t="shared" si="16"/>
        <v>07:06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06.41</v>
      </c>
      <c r="D28" s="6" t="str">
        <f>IF(Sheet1!K22=0,"",Sheet1!K22)</f>
        <v>13.37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0.28888888888888886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56</v>
      </c>
      <c r="W28" s="25">
        <f t="shared" si="13"/>
        <v>6</v>
      </c>
      <c r="X28" s="6">
        <f t="shared" si="13"/>
        <v>56</v>
      </c>
      <c r="Y28" s="26">
        <f t="shared" si="14"/>
        <v>6.9333333333333327</v>
      </c>
      <c r="Z28" s="42">
        <f t="shared" si="15"/>
        <v>0.28888888888888886</v>
      </c>
      <c r="AA28" s="7" t="str">
        <f t="shared" si="16"/>
        <v>06:56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06.43</v>
      </c>
      <c r="D29" s="6" t="str">
        <f>IF(Sheet1!K23=0,"",Sheet1!K23)</f>
        <v>13.40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0.2895833333333333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57</v>
      </c>
      <c r="W29" s="25">
        <f t="shared" si="13"/>
        <v>6</v>
      </c>
      <c r="X29" s="6">
        <f t="shared" si="13"/>
        <v>57</v>
      </c>
      <c r="Y29" s="26">
        <f t="shared" si="14"/>
        <v>6.9499999999999993</v>
      </c>
      <c r="Z29" s="42">
        <f t="shared" si="15"/>
        <v>0.2895833333333333</v>
      </c>
      <c r="AA29" s="7" t="str">
        <f t="shared" si="16"/>
        <v>06:57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06.55</v>
      </c>
      <c r="D30" s="6" t="str">
        <f>IF(Sheet1!K24=0,"",Sheet1!K24)</f>
        <v>11.04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0.17291666666666661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09</v>
      </c>
      <c r="W30" s="25">
        <f t="shared" si="13"/>
        <v>4</v>
      </c>
      <c r="X30" s="6">
        <f t="shared" si="13"/>
        <v>9</v>
      </c>
      <c r="Y30" s="26">
        <f t="shared" si="14"/>
        <v>4.1499999999999986</v>
      </c>
      <c r="Z30" s="42">
        <f t="shared" si="15"/>
        <v>0.17291666666666661</v>
      </c>
      <c r="AA30" s="7" t="str">
        <f t="shared" si="16"/>
        <v>04:09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07.00</v>
      </c>
      <c r="D31" s="6" t="str">
        <f>IF(Sheet1!K25=0,"",Sheet1!K25)</f>
        <v>13.50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0.28472222222222227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50</v>
      </c>
      <c r="W31" s="25">
        <f t="shared" si="13"/>
        <v>6</v>
      </c>
      <c r="X31" s="6">
        <f t="shared" si="13"/>
        <v>50</v>
      </c>
      <c r="Y31" s="26">
        <f t="shared" si="14"/>
        <v>6.8333333333333339</v>
      </c>
      <c r="Z31" s="42">
        <f t="shared" si="15"/>
        <v>0.28472222222222227</v>
      </c>
      <c r="AA31" s="7" t="str">
        <f t="shared" si="16"/>
        <v>06:50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06.51</v>
      </c>
      <c r="D32" s="6" t="str">
        <f>IF(Sheet1!K26=0,"",Sheet1!K26)</f>
        <v>14.13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0.30694444444444446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22</v>
      </c>
      <c r="W32" s="25">
        <f t="shared" si="13"/>
        <v>7</v>
      </c>
      <c r="X32" s="6">
        <f t="shared" si="13"/>
        <v>22</v>
      </c>
      <c r="Y32" s="26">
        <f t="shared" si="14"/>
        <v>7.3666666666666671</v>
      </c>
      <c r="Z32" s="42">
        <f t="shared" si="15"/>
        <v>0.30694444444444446</v>
      </c>
      <c r="AA32" s="7" t="str">
        <f t="shared" si="16"/>
        <v>07:22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06.46</v>
      </c>
      <c r="D33" s="6" t="str">
        <f>IF(Sheet1!K27=0,"",Sheet1!K27)</f>
        <v>13.50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0.29444444444444451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04</v>
      </c>
      <c r="W33" s="25">
        <f t="shared" si="13"/>
        <v>7</v>
      </c>
      <c r="X33" s="6">
        <f t="shared" si="13"/>
        <v>4</v>
      </c>
      <c r="Y33" s="26">
        <f t="shared" si="14"/>
        <v>7.0666666666666682</v>
      </c>
      <c r="Z33" s="42">
        <f t="shared" si="15"/>
        <v>0.29444444444444451</v>
      </c>
      <c r="AA33" s="7" t="str">
        <f t="shared" si="16"/>
        <v>07:04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06.45</v>
      </c>
      <c r="D34" s="6" t="str">
        <f>IF(Sheet1!K28=0,"",Sheet1!K28)</f>
        <v>14.33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0.32500000000000007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5">LEFT(J34,2)</f>
        <v>0,</v>
      </c>
      <c r="V34" s="33" t="str">
        <f t="shared" si="12"/>
        <v>48</v>
      </c>
      <c r="W34" s="27">
        <f t="shared" si="13"/>
        <v>0</v>
      </c>
      <c r="X34" s="28">
        <f t="shared" si="13"/>
        <v>48</v>
      </c>
      <c r="Y34" s="26">
        <f t="shared" si="14"/>
        <v>7.8000000000000016</v>
      </c>
      <c r="Z34" s="42">
        <f t="shared" si="15"/>
        <v>0.32500000000000007</v>
      </c>
      <c r="AA34" s="7" t="str">
        <f t="shared" si="16"/>
        <v>07:48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85,3333333333333:85</v>
      </c>
      <c r="J35" s="3" t="str">
        <f>TEXT(U36,0)&amp;":"&amp;TEXT(X36,0)</f>
        <v>93:2</v>
      </c>
      <c r="K35" s="10"/>
      <c r="O35">
        <f>SUM(O8:O34)</f>
        <v>15</v>
      </c>
      <c r="P35" s="21">
        <f>SUM(R8:R33)</f>
        <v>77</v>
      </c>
      <c r="Q35" s="22">
        <f>SUM(S8:S33)</f>
        <v>50</v>
      </c>
      <c r="R35" s="20" t="str">
        <f>LEFT(Q35,2)&amp;0</f>
        <v>500</v>
      </c>
      <c r="S35" s="19" t="str">
        <f>RIGHT(Q35,1)</f>
        <v>0</v>
      </c>
      <c r="T35" s="36">
        <f>SUM(T8:T34)</f>
        <v>83.833333333333343</v>
      </c>
      <c r="U35" s="21">
        <f>SUM(W8:W34)</f>
        <v>86</v>
      </c>
      <c r="V35" s="34">
        <f>SUM(X8:X34)</f>
        <v>392</v>
      </c>
      <c r="W35" s="35" t="str">
        <f>LEFT(V35,2)&amp;0</f>
        <v>390</v>
      </c>
      <c r="X35" s="19" t="str">
        <f>RIGHT(V35,1)</f>
        <v>2</v>
      </c>
      <c r="Y35" s="37">
        <f>SUM(Y8:Y34)</f>
        <v>99.533333333333317</v>
      </c>
      <c r="Z35" s="41">
        <f>SUM(Z8:Z34)</f>
        <v>4.1472222222222221</v>
      </c>
      <c r="AA35" s="40"/>
    </row>
    <row r="36" spans="1:27" ht="16.5" thickBot="1" x14ac:dyDescent="0.3">
      <c r="L36" s="7"/>
      <c r="P36" s="108">
        <f>SUM(LEFT(P35,3),R36)</f>
        <v>85.333333333333329</v>
      </c>
      <c r="Q36" s="109"/>
      <c r="R36" s="23">
        <f>R35/60</f>
        <v>8.3333333333333339</v>
      </c>
      <c r="S36" s="9" t="str">
        <f>S35</f>
        <v>0</v>
      </c>
      <c r="T36" s="24"/>
      <c r="U36" s="113">
        <f>SUM(LEFT(U35,3),W36)</f>
        <v>92.5</v>
      </c>
      <c r="V36" s="114"/>
      <c r="W36" s="23">
        <f>W35/60</f>
        <v>6.5</v>
      </c>
      <c r="X36" s="9" t="str">
        <f>X35</f>
        <v>2</v>
      </c>
      <c r="Y36" s="38">
        <f>U36</f>
        <v>92.5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85,33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7" t="s">
        <v>161</v>
      </c>
      <c r="J43" s="107"/>
      <c r="K43" s="107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162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5" t="s">
        <v>20</v>
      </c>
      <c r="T7" s="116"/>
      <c r="U7" s="117" t="s">
        <v>35</v>
      </c>
      <c r="V7" s="117"/>
      <c r="W7" s="116"/>
      <c r="X7" s="115" t="s">
        <v>21</v>
      </c>
      <c r="Y7" s="117"/>
      <c r="Z7" s="115" t="s">
        <v>35</v>
      </c>
      <c r="AA7" s="117"/>
      <c r="AB7" s="116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06.50</v>
      </c>
      <c r="D20" s="58"/>
      <c r="E20" s="58"/>
      <c r="F20" s="58" t="str">
        <f>IF(Sheet1!K14=0,"",Sheet1!K14)</f>
        <v>13.39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06.48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48</v>
      </c>
      <c r="Z20" s="63">
        <f t="shared" si="8"/>
        <v>6</v>
      </c>
      <c r="AA20" s="58">
        <f t="shared" si="8"/>
        <v>48</v>
      </c>
      <c r="AB20" s="64">
        <f t="shared" si="9"/>
        <v>6.8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06.51</v>
      </c>
      <c r="D21" s="58"/>
      <c r="E21" s="58"/>
      <c r="F21" s="58" t="str">
        <f>IF(Sheet1!K15=0,"",Sheet1!K15)</f>
        <v>14.08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07.16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16</v>
      </c>
      <c r="Z21" s="63">
        <f t="shared" si="8"/>
        <v>7</v>
      </c>
      <c r="AA21" s="58">
        <f t="shared" si="8"/>
        <v>16</v>
      </c>
      <c r="AB21" s="64">
        <f t="shared" si="9"/>
        <v>7.2666666666666657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06.39</v>
      </c>
      <c r="D22" s="58"/>
      <c r="E22" s="58"/>
      <c r="F22" s="58" t="str">
        <f>IF(Sheet1!K16=0,"",Sheet1!K16)</f>
        <v>13.43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07.04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04</v>
      </c>
      <c r="Z22" s="63">
        <f t="shared" si="8"/>
        <v>7</v>
      </c>
      <c r="AA22" s="58">
        <f t="shared" si="8"/>
        <v>4</v>
      </c>
      <c r="AB22" s="64">
        <f t="shared" si="9"/>
        <v>7.0666666666666664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06.44</v>
      </c>
      <c r="D23" s="58"/>
      <c r="E23" s="58"/>
      <c r="F23" s="58" t="str">
        <f>IF(Sheet1!K17=0,"",Sheet1!K17)</f>
        <v>14.22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07.37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07</v>
      </c>
      <c r="Y23" s="66" t="str">
        <f t="shared" si="5"/>
        <v>37</v>
      </c>
      <c r="Z23" s="63">
        <f t="shared" si="8"/>
        <v>7</v>
      </c>
      <c r="AA23" s="58">
        <f t="shared" si="8"/>
        <v>37</v>
      </c>
      <c r="AB23" s="64">
        <f t="shared" si="9"/>
        <v>7.6166666666666671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06.58</v>
      </c>
      <c r="D24" s="58"/>
      <c r="E24" s="58"/>
      <c r="F24" s="58" t="str">
        <f>IF(Sheet1!K18=0,"",Sheet1!K18)</f>
        <v>11.12</v>
      </c>
      <c r="G24" s="58"/>
      <c r="H24" s="58"/>
      <c r="I24" s="58"/>
      <c r="J24" s="58"/>
      <c r="K24" s="58" t="str">
        <f>IF(Sheet1!R18=0,"",Sheet1!R18)</f>
        <v>03.50</v>
      </c>
      <c r="L24" s="58" t="str">
        <f>IF(Sheet1!Z18=0,"",Sheet1!Z18)</f>
        <v>03.52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03</v>
      </c>
      <c r="T24" s="64" t="str">
        <f t="shared" si="2"/>
        <v>50</v>
      </c>
      <c r="U24" s="65">
        <f t="shared" si="7"/>
        <v>3</v>
      </c>
      <c r="V24" s="58">
        <f t="shared" si="7"/>
        <v>50</v>
      </c>
      <c r="W24" s="64">
        <f t="shared" si="3"/>
        <v>3.8333333333333339</v>
      </c>
      <c r="X24" s="63" t="str">
        <f t="shared" si="4"/>
        <v>03</v>
      </c>
      <c r="Y24" s="66" t="str">
        <f t="shared" si="5"/>
        <v>52</v>
      </c>
      <c r="Z24" s="63">
        <f t="shared" si="8"/>
        <v>3</v>
      </c>
      <c r="AA24" s="58">
        <f t="shared" si="8"/>
        <v>52</v>
      </c>
      <c r="AB24" s="64">
        <f t="shared" si="9"/>
        <v>3.8666666666666671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06.55</v>
      </c>
      <c r="D25" s="58"/>
      <c r="E25" s="58"/>
      <c r="F25" s="58" t="str">
        <f>IF(Sheet1!K19=0,"",Sheet1!K19)</f>
        <v>12.00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05.05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05</v>
      </c>
      <c r="Z25" s="63">
        <f t="shared" si="8"/>
        <v>5</v>
      </c>
      <c r="AA25" s="58">
        <f t="shared" si="8"/>
        <v>5</v>
      </c>
      <c r="AB25" s="64">
        <f t="shared" si="9"/>
        <v>5.083333333333333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06.29</v>
      </c>
      <c r="D26" s="58"/>
      <c r="E26" s="58"/>
      <c r="F26" s="58" t="str">
        <f>IF(Sheet1!K20=0,"",Sheet1!K20)</f>
        <v>13.42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07.13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13</v>
      </c>
      <c r="Z26" s="63">
        <f t="shared" si="8"/>
        <v>7</v>
      </c>
      <c r="AA26" s="58">
        <f t="shared" si="8"/>
        <v>13</v>
      </c>
      <c r="AB26" s="64">
        <f t="shared" si="9"/>
        <v>7.2166666666666668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06.47</v>
      </c>
      <c r="D27" s="58"/>
      <c r="E27" s="58"/>
      <c r="F27" s="58" t="str">
        <f>IF(Sheet1!K21=0,"",Sheet1!K21)</f>
        <v>13.53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07.06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06</v>
      </c>
      <c r="Z27" s="63">
        <f t="shared" si="8"/>
        <v>7</v>
      </c>
      <c r="AA27" s="58">
        <f t="shared" si="8"/>
        <v>6</v>
      </c>
      <c r="AB27" s="64">
        <f t="shared" si="9"/>
        <v>7.1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06.41</v>
      </c>
      <c r="D28" s="58"/>
      <c r="E28" s="58"/>
      <c r="F28" s="58" t="str">
        <f>IF(Sheet1!K22=0,"",Sheet1!K22)</f>
        <v>13.37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06.56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56</v>
      </c>
      <c r="Z28" s="63">
        <f t="shared" si="8"/>
        <v>6</v>
      </c>
      <c r="AA28" s="58">
        <f t="shared" si="8"/>
        <v>56</v>
      </c>
      <c r="AB28" s="64">
        <f t="shared" si="9"/>
        <v>6.9333333333333336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06.43</v>
      </c>
      <c r="D29" s="58"/>
      <c r="E29" s="58"/>
      <c r="F29" s="58" t="str">
        <f>IF(Sheet1!K23=0,"",Sheet1!K23)</f>
        <v>13.40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06.56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56</v>
      </c>
      <c r="Z29" s="63">
        <f t="shared" si="8"/>
        <v>6</v>
      </c>
      <c r="AA29" s="58">
        <f t="shared" si="8"/>
        <v>56</v>
      </c>
      <c r="AB29" s="64">
        <f t="shared" si="9"/>
        <v>6.9333333333333336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06.55</v>
      </c>
      <c r="D30" s="58"/>
      <c r="E30" s="58"/>
      <c r="F30" s="58" t="str">
        <f>IF(Sheet1!K24=0,"",Sheet1!K24)</f>
        <v>11.04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04.09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09</v>
      </c>
      <c r="Z30" s="63">
        <f t="shared" si="8"/>
        <v>4</v>
      </c>
      <c r="AA30" s="58">
        <f t="shared" si="8"/>
        <v>9</v>
      </c>
      <c r="AB30" s="64">
        <f t="shared" si="9"/>
        <v>4.1500000000000004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07.00</v>
      </c>
      <c r="D31" s="58"/>
      <c r="E31" s="58"/>
      <c r="F31" s="58" t="str">
        <f>IF(Sheet1!K25=0,"",Sheet1!K25)</f>
        <v>13.50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06.49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49</v>
      </c>
      <c r="Z31" s="63">
        <f t="shared" si="8"/>
        <v>6</v>
      </c>
      <c r="AA31" s="58">
        <f t="shared" si="8"/>
        <v>49</v>
      </c>
      <c r="AB31" s="64">
        <f t="shared" si="9"/>
        <v>6.8166666666666664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06.51</v>
      </c>
      <c r="D32" s="58"/>
      <c r="E32" s="58"/>
      <c r="F32" s="58" t="str">
        <f>IF(Sheet1!K26=0,"",Sheet1!K26)</f>
        <v>14.13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07.22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22</v>
      </c>
      <c r="Z32" s="63">
        <f t="shared" si="8"/>
        <v>7</v>
      </c>
      <c r="AA32" s="58">
        <f t="shared" si="8"/>
        <v>22</v>
      </c>
      <c r="AB32" s="64">
        <f t="shared" si="9"/>
        <v>7.3666666666666654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06.46</v>
      </c>
      <c r="D33" s="58"/>
      <c r="E33" s="58"/>
      <c r="F33" s="58" t="str">
        <f>IF(Sheet1!K27=0,"",Sheet1!K27)</f>
        <v>13.50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07.03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07</v>
      </c>
      <c r="Y33" s="66" t="str">
        <f t="shared" si="5"/>
        <v>03</v>
      </c>
      <c r="Z33" s="63">
        <f t="shared" si="8"/>
        <v>7</v>
      </c>
      <c r="AA33" s="58">
        <f t="shared" si="8"/>
        <v>3</v>
      </c>
      <c r="AB33" s="64">
        <f t="shared" si="9"/>
        <v>7.0500000000000007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06.45</v>
      </c>
      <c r="D34" s="58"/>
      <c r="E34" s="58"/>
      <c r="F34" s="58" t="str">
        <f>IF(Sheet1!K28=0,"",Sheet1!K28)</f>
        <v>14.33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07.47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47</v>
      </c>
      <c r="Z34" s="71">
        <f t="shared" si="8"/>
        <v>7</v>
      </c>
      <c r="AA34" s="70">
        <f t="shared" si="8"/>
        <v>47</v>
      </c>
      <c r="AB34" s="64">
        <f t="shared" si="9"/>
        <v>7.7833333333333332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85,3333333333333:0</v>
      </c>
      <c r="L35" s="53" t="str">
        <f>TEXT(X36,0)&amp;":"&amp;TEXT(AA36,0)</f>
        <v>99:3</v>
      </c>
      <c r="M35" s="53"/>
      <c r="N35" s="74"/>
      <c r="R35" s="49">
        <f>SUM(R8:R34)</f>
        <v>27</v>
      </c>
      <c r="S35" s="76">
        <f>SUM(U8:U33)</f>
        <v>77</v>
      </c>
      <c r="T35" s="77">
        <f>SUM(V8:V33)</f>
        <v>50</v>
      </c>
      <c r="U35" s="78" t="str">
        <f>LEFT(T35,2)&amp;0</f>
        <v>500</v>
      </c>
      <c r="V35" s="79" t="str">
        <f>RIGHT(T35,1)</f>
        <v>0</v>
      </c>
      <c r="W35" s="80">
        <f>SUM(W8:W34)</f>
        <v>83.833333333333343</v>
      </c>
      <c r="X35" s="76">
        <f>SUM(Z8:Z34)</f>
        <v>92</v>
      </c>
      <c r="Y35" s="81">
        <f>SUM(AA8:AA34)</f>
        <v>423</v>
      </c>
      <c r="Z35" s="82" t="str">
        <f>LEFT(Y35,2)&amp;0</f>
        <v>420</v>
      </c>
      <c r="AA35" s="79" t="str">
        <f>RIGHT(Y35,1)</f>
        <v>3</v>
      </c>
      <c r="AB35" s="83">
        <f>SUM(AB8:AB34)</f>
        <v>99.05</v>
      </c>
    </row>
    <row r="36" spans="1:28" ht="16.5" thickBot="1" x14ac:dyDescent="0.3">
      <c r="Q36" s="84">
        <f>IFERROR(IFERROR(Q34,Q33),Q32)</f>
        <v>43677</v>
      </c>
      <c r="S36" s="118">
        <f>SUM(LEFT(S35,3),U36)</f>
        <v>85.333333333333329</v>
      </c>
      <c r="T36" s="119"/>
      <c r="U36" s="85">
        <f>U35/60</f>
        <v>8.3333333333333339</v>
      </c>
      <c r="V36" s="50" t="str">
        <f>V35</f>
        <v>0</v>
      </c>
      <c r="W36" s="86"/>
      <c r="X36" s="120">
        <f>SUM(LEFT(X35,3),Z36)</f>
        <v>99</v>
      </c>
      <c r="Y36" s="121"/>
      <c r="Z36" s="85">
        <f>Z35/60</f>
        <v>7</v>
      </c>
      <c r="AA36" s="50" t="str">
        <f>AA35</f>
        <v>3</v>
      </c>
      <c r="AB36" s="87">
        <f>X36</f>
        <v>99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2019-08-02T04:26:14Z</cp:lastPrinted>
  <dcterms:created xsi:type="dcterms:W3CDTF">2016-12-02T09:51:38Z</dcterms:created>
  <dcterms:modified xsi:type="dcterms:W3CDTF">2019-08-02T04:26:16Z</dcterms:modified>
</cp:coreProperties>
</file>