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9 FINGER BULAN JULI 19\"/>
    </mc:Choice>
  </mc:AlternateContent>
  <xr:revisionPtr revIDLastSave="0" documentId="13_ncr:1_{39F9C6B5-E55A-40A6-9482-C52EC97BA0F8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<sst xmlns="http://schemas.openxmlformats.org/spreadsheetml/2006/main" count="934" uniqueCount="156">
  <si>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</si>
  <si>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</si>
  <si>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</si>
  <si>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</si>
  <si>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</si>
  <si>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</si>
  <si>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</si>
  <si>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</si>
  <si>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</si>
  <si>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</si>
  <si>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</si>
  <si>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</si>
  <si>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</si>
  <si>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</si>
  <si>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</si>
  <si>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</si>
  <si>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</si>
  <si>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</si>
  <si>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</si>
  <si>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</si>
  <si>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</si>
  <si>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</si>
  <si>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</si>
  <si>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</si>
  <si>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</si>
  <si>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</si>
  <si>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</si>
  <si>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</si>
  <si>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</si>
  <si>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</si>
  <si>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</si>
  <si>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</si>
  <si>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</si>
  <si>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</si>
  <si>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</si>
  <si>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</si>
  <si>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</si>
  <si>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</si>
  <si>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</si>
  <si>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</si>
  <si>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</si>
  <si>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</si>
  <si>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</si>
  <si>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</si>
  <si>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</si>
  <si>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</si>
  <si>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</si>
  <si>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</si>
  <si>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</si>
  <si>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</si>
  <si>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</si>
  <si>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</si>
  <si>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</si>
  <si>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</si>
  <si>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</si>
  <si>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</si>
  <si>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</si>
  <si>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</si>
  <si>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</si>
  <si>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</si>
  <si>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</si>
  <si>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</si>
  <si>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</si>
  <si>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</si>
  <si>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</si>
  <si>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</si>
  <si>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</si>
  <si>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</si>
  <si>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</si>
  <si>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</si>
  <si>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</si>
  <si>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</si>
  <si>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</si>
  <si>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</si>
  <si>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</si>
  <si>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</si>
  <si>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</si>
  <si>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</si>
  <si>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</si>
  <si>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</si>
  <si>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</si>
  <si>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</si>
  <si>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</si>
  <si>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13.00</t>
  </si>
  <si>
    <t>02/07/2019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</si>
  <si>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</si>
  <si>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</si>
  <si>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</si>
  <si>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</si>
  <si>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</si>
  <si>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</si>
  <si>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</si>
  <si>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</si>
  <si>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</si>
  <si>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</si>
  <si>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</si>
  <si>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</si>
  <si>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</si>
  <si>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</si>
  <si>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</si>
  <si>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</si>
  <si>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</si>
  <si>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</si>
  <si>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18/07/2019</t>
  </si>
  <si>
    <t>19/07/2019</t>
  </si>
  <si>
    <t>04.00</t>
  </si>
  <si>
    <t>20/07/2019</t>
  </si>
  <si>
    <t>05.00</t>
  </si>
  <si>
    <t>22/07/2019</t>
  </si>
  <si>
    <t>23/07/2019</t>
  </si>
  <si>
    <t>24/07/2019</t>
  </si>
  <si>
    <t>25/07/2019</t>
  </si>
  <si>
    <t>26/07/2019</t>
  </si>
  <si>
    <t>27/07/2019</t>
  </si>
  <si>
    <t>29/07/2019</t>
  </si>
  <si>
    <t>30/07/2019</t>
  </si>
  <si>
    <t>31/07/2019</t>
  </si>
  <si>
    <t>06.41</t>
  </si>
  <si>
    <t>06.43</t>
  </si>
  <si>
    <t>06.42</t>
  </si>
  <si>
    <t>13.31</t>
  </si>
  <si>
    <t>13.39</t>
  </si>
  <si>
    <t>06.39</t>
  </si>
  <si>
    <t>06.19</t>
  </si>
  <si>
    <t>13.32</t>
  </si>
  <si>
    <t>06.51</t>
  </si>
  <si>
    <t>65</t>
  </si>
  <si>
    <t>04</t>
  </si>
  <si>
    <t>4746757659300032</t>
  </si>
  <si>
    <t>MINUK IKA</t>
  </si>
  <si>
    <t>05.59</t>
  </si>
  <si>
    <t>06.30</t>
  </si>
  <si>
    <t>05.16</t>
  </si>
  <si>
    <t>13.01</t>
  </si>
  <si>
    <t>11.01</t>
  </si>
  <si>
    <t>04.10</t>
  </si>
  <si>
    <t>05.17</t>
  </si>
  <si>
    <t>13.02</t>
  </si>
  <si>
    <t>06.31</t>
  </si>
  <si>
    <t>06.35</t>
  </si>
  <si>
    <t>07.04</t>
  </si>
  <si>
    <t>06.48</t>
  </si>
  <si>
    <t>11.05</t>
  </si>
  <si>
    <t>04.22</t>
  </si>
  <si>
    <t>06.50</t>
  </si>
  <si>
    <t>04.09</t>
  </si>
  <si>
    <t>06.49</t>
  </si>
  <si>
    <t>13.07</t>
  </si>
  <si>
    <t>06.18</t>
  </si>
  <si>
    <t>13.29</t>
  </si>
  <si>
    <t>06.59</t>
  </si>
  <si>
    <t>06.29</t>
  </si>
  <si>
    <t>07.01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</si>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</sst>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opLeftCell="A6" zoomScale="85" zoomScaleNormal="85" workbookViewId="0">
      <selection activeCell="R25" sqref="R25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126</v>
      </c>
      <c r="B2" s="104" t="s">
        <v>127</v>
      </c>
      <c r="C2" s="104" t="s">
        <v>128</v>
      </c>
      <c r="D2" s="104" t="s">
        <v>129</v>
      </c>
      <c r="E2" s="104" t="s">
        <v>3</v>
      </c>
      <c r="F2" s="104" t="s">
        <v>81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126</v>
      </c>
      <c r="B3" s="104" t="s">
        <v>127</v>
      </c>
      <c r="C3" s="104" t="s">
        <v>128</v>
      </c>
      <c r="D3" s="104" t="s">
        <v>129</v>
      </c>
      <c r="E3" s="104" t="s">
        <v>3</v>
      </c>
      <c r="F3" s="104" t="s">
        <v>84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126</v>
      </c>
      <c r="B4" s="104" t="s">
        <v>127</v>
      </c>
      <c r="C4" s="104" t="s">
        <v>128</v>
      </c>
      <c r="D4" s="104" t="s">
        <v>129</v>
      </c>
      <c r="E4" s="104" t="s">
        <v>3</v>
      </c>
      <c r="F4" s="104" t="s">
        <v>85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126</v>
      </c>
      <c r="B5" s="104" t="s">
        <v>127</v>
      </c>
      <c r="C5" s="104" t="s">
        <v>128</v>
      </c>
      <c r="D5" s="104" t="s">
        <v>129</v>
      </c>
      <c r="E5" s="104" t="s">
        <v>3</v>
      </c>
      <c r="F5" s="104" t="s">
        <v>86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126</v>
      </c>
      <c r="B6" s="104" t="s">
        <v>127</v>
      </c>
      <c r="C6" s="104" t="s">
        <v>128</v>
      </c>
      <c r="D6" s="104" t="s">
        <v>129</v>
      </c>
      <c r="E6" s="104" t="s">
        <v>3</v>
      </c>
      <c r="F6" s="104" t="s">
        <v>87</v>
      </c>
      <c r="G6" s="104" t="s">
        <v>88</v>
      </c>
      <c r="H6" s="104" t="s">
        <v>82</v>
      </c>
      <c r="I6" s="104" t="s">
        <v>89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126</v>
      </c>
      <c r="B7" s="104" t="s">
        <v>127</v>
      </c>
      <c r="C7" s="104" t="s">
        <v>128</v>
      </c>
      <c r="D7" s="104" t="s">
        <v>129</v>
      </c>
      <c r="E7" s="104" t="s">
        <v>3</v>
      </c>
      <c r="F7" s="104" t="s">
        <v>90</v>
      </c>
      <c r="G7" s="104" t="s">
        <v>91</v>
      </c>
      <c r="H7" s="104" t="s">
        <v>82</v>
      </c>
      <c r="I7" s="104" t="s">
        <v>92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126</v>
      </c>
      <c r="B8" s="104" t="s">
        <v>127</v>
      </c>
      <c r="C8" s="104" t="s">
        <v>128</v>
      </c>
      <c r="D8" s="104" t="s">
        <v>129</v>
      </c>
      <c r="E8" s="104" t="s">
        <v>3</v>
      </c>
      <c r="F8" s="104" t="s">
        <v>93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126</v>
      </c>
      <c r="B9" s="104" t="s">
        <v>127</v>
      </c>
      <c r="C9" s="104" t="s">
        <v>128</v>
      </c>
      <c r="D9" s="104" t="s">
        <v>129</v>
      </c>
      <c r="E9" s="104" t="s">
        <v>3</v>
      </c>
      <c r="F9" s="104" t="s">
        <v>94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126</v>
      </c>
      <c r="B10" s="104" t="s">
        <v>127</v>
      </c>
      <c r="C10" s="104" t="s">
        <v>128</v>
      </c>
      <c r="D10" s="104" t="s">
        <v>129</v>
      </c>
      <c r="E10" s="104" t="s">
        <v>3</v>
      </c>
      <c r="F10" s="104" t="s">
        <v>95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126</v>
      </c>
      <c r="B11" s="104" t="s">
        <v>127</v>
      </c>
      <c r="C11" s="104" t="s">
        <v>128</v>
      </c>
      <c r="D11" s="104" t="s">
        <v>129</v>
      </c>
      <c r="E11" s="104" t="s">
        <v>3</v>
      </c>
      <c r="F11" s="104" t="s">
        <v>96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126</v>
      </c>
      <c r="B12" s="104" t="s">
        <v>127</v>
      </c>
      <c r="C12" s="104" t="s">
        <v>128</v>
      </c>
      <c r="D12" s="104" t="s">
        <v>129</v>
      </c>
      <c r="E12" s="104" t="s">
        <v>3</v>
      </c>
      <c r="F12" s="104" t="s">
        <v>97</v>
      </c>
      <c r="G12" s="104" t="s">
        <v>88</v>
      </c>
      <c r="H12" s="104" t="s">
        <v>82</v>
      </c>
      <c r="I12" s="104" t="s">
        <v>89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126</v>
      </c>
      <c r="B13" s="104" t="s">
        <v>127</v>
      </c>
      <c r="C13" s="104" t="s">
        <v>128</v>
      </c>
      <c r="D13" s="104" t="s">
        <v>129</v>
      </c>
      <c r="E13" s="104" t="s">
        <v>3</v>
      </c>
      <c r="F13" s="104" t="s">
        <v>98</v>
      </c>
      <c r="G13" s="104" t="s">
        <v>91</v>
      </c>
      <c r="H13" s="104" t="s">
        <v>82</v>
      </c>
      <c r="I13" s="104" t="s">
        <v>92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126</v>
      </c>
      <c r="B14" s="104" t="s">
        <v>127</v>
      </c>
      <c r="C14" s="104" t="s">
        <v>128</v>
      </c>
      <c r="D14" s="104" t="s">
        <v>129</v>
      </c>
      <c r="E14" s="104" t="s">
        <v>3</v>
      </c>
      <c r="F14" s="104" t="s">
        <v>99</v>
      </c>
      <c r="G14" s="104" t="s">
        <v>53</v>
      </c>
      <c r="H14" s="104" t="s">
        <v>82</v>
      </c>
      <c r="I14" s="104" t="s">
        <v>83</v>
      </c>
      <c r="J14" s="104" t="s">
        <v>82</v>
      </c>
      <c r="K14" s="104" t="s">
        <v>83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100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130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126</v>
      </c>
      <c r="B15" s="104" t="s">
        <v>127</v>
      </c>
      <c r="C15" s="104" t="s">
        <v>128</v>
      </c>
      <c r="D15" s="104" t="s">
        <v>129</v>
      </c>
      <c r="E15" s="104" t="s">
        <v>3</v>
      </c>
      <c r="F15" s="104" t="s">
        <v>101</v>
      </c>
      <c r="G15" s="104" t="s">
        <v>53</v>
      </c>
      <c r="H15" s="104" t="s">
        <v>82</v>
      </c>
      <c r="I15" s="104" t="s">
        <v>83</v>
      </c>
      <c r="J15" s="104" t="s">
        <v>131</v>
      </c>
      <c r="K15" s="104" t="s">
        <v>83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100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131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126</v>
      </c>
      <c r="B16" s="104" t="s">
        <v>127</v>
      </c>
      <c r="C16" s="104" t="s">
        <v>128</v>
      </c>
      <c r="D16" s="104" t="s">
        <v>129</v>
      </c>
      <c r="E16" s="104" t="s">
        <v>3</v>
      </c>
      <c r="F16" s="104" t="s">
        <v>102</v>
      </c>
      <c r="G16" s="104" t="s">
        <v>53</v>
      </c>
      <c r="H16" s="104" t="s">
        <v>82</v>
      </c>
      <c r="I16" s="104" t="s">
        <v>83</v>
      </c>
      <c r="J16" s="104" t="s">
        <v>118</v>
      </c>
      <c r="K16" s="104" t="s">
        <v>121</v>
      </c>
      <c r="L16" s="104" t="s">
        <v>4</v>
      </c>
      <c r="M16" s="104" t="s">
        <v>4</v>
      </c>
      <c r="N16" s="104" t="s">
        <v>3</v>
      </c>
      <c r="O16" s="104"/>
      <c r="P16" s="104" t="s">
        <v>3</v>
      </c>
      <c r="Q16" s="104" t="s">
        <v>3</v>
      </c>
      <c r="R16" s="104" t="s">
        <v>107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132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126</v>
      </c>
      <c r="B17" s="104" t="s">
        <v>127</v>
      </c>
      <c r="C17" s="104" t="s">
        <v>128</v>
      </c>
      <c r="D17" s="104" t="s">
        <v>129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117</v>
      </c>
      <c r="K17" s="104" t="s">
        <v>133</v>
      </c>
      <c r="L17" s="104" t="s">
        <v>4</v>
      </c>
      <c r="M17" s="104" t="s">
        <v>4</v>
      </c>
      <c r="N17" s="104" t="s">
        <v>3</v>
      </c>
      <c r="O17" s="104"/>
      <c r="P17" s="104" t="s">
        <v>3</v>
      </c>
      <c r="Q17" s="104" t="s">
        <v>3</v>
      </c>
      <c r="R17" s="104" t="s">
        <v>100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123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126</v>
      </c>
      <c r="B18" s="104" t="s">
        <v>127</v>
      </c>
      <c r="C18" s="104" t="s">
        <v>128</v>
      </c>
      <c r="D18" s="104" t="s">
        <v>129</v>
      </c>
      <c r="E18" s="104" t="s">
        <v>3</v>
      </c>
      <c r="F18" s="104" t="s">
        <v>104</v>
      </c>
      <c r="G18" s="104" t="s">
        <v>88</v>
      </c>
      <c r="H18" s="104" t="s">
        <v>82</v>
      </c>
      <c r="I18" s="104" t="s">
        <v>89</v>
      </c>
      <c r="J18" s="104" t="s">
        <v>125</v>
      </c>
      <c r="K18" s="104" t="s">
        <v>134</v>
      </c>
      <c r="L18" s="104" t="s">
        <v>4</v>
      </c>
      <c r="M18" s="104" t="s">
        <v>4</v>
      </c>
      <c r="N18" s="104" t="s">
        <v>3</v>
      </c>
      <c r="O18" s="104"/>
      <c r="P18" s="104" t="s">
        <v>3</v>
      </c>
      <c r="Q18" s="104" t="s">
        <v>3</v>
      </c>
      <c r="R18" s="104" t="s">
        <v>105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135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126</v>
      </c>
      <c r="B19" s="104" t="s">
        <v>127</v>
      </c>
      <c r="C19" s="104" t="s">
        <v>128</v>
      </c>
      <c r="D19" s="104" t="s">
        <v>129</v>
      </c>
      <c r="E19" s="104" t="s">
        <v>3</v>
      </c>
      <c r="F19" s="104" t="s">
        <v>106</v>
      </c>
      <c r="G19" s="104" t="s">
        <v>91</v>
      </c>
      <c r="H19" s="104" t="s">
        <v>82</v>
      </c>
      <c r="I19" s="104" t="s">
        <v>92</v>
      </c>
      <c r="J19" s="104" t="s">
        <v>118</v>
      </c>
      <c r="K19" s="104" t="s">
        <v>92</v>
      </c>
      <c r="L19" s="104" t="s">
        <v>4</v>
      </c>
      <c r="M19" s="104" t="s">
        <v>4</v>
      </c>
      <c r="N19" s="104" t="s">
        <v>3</v>
      </c>
      <c r="O19" s="104"/>
      <c r="P19" s="104" t="s">
        <v>3</v>
      </c>
      <c r="Q19" s="104" t="s">
        <v>3</v>
      </c>
      <c r="R19" s="104" t="s">
        <v>107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136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126</v>
      </c>
      <c r="B20" s="104" t="s">
        <v>127</v>
      </c>
      <c r="C20" s="104" t="s">
        <v>128</v>
      </c>
      <c r="D20" s="104" t="s">
        <v>129</v>
      </c>
      <c r="E20" s="104" t="s">
        <v>3</v>
      </c>
      <c r="F20" s="104" t="s">
        <v>108</v>
      </c>
      <c r="G20" s="104" t="s">
        <v>53</v>
      </c>
      <c r="H20" s="104" t="s">
        <v>82</v>
      </c>
      <c r="I20" s="104" t="s">
        <v>83</v>
      </c>
      <c r="J20" s="104" t="s">
        <v>131</v>
      </c>
      <c r="K20" s="104" t="s">
        <v>137</v>
      </c>
      <c r="L20" s="104" t="s">
        <v>4</v>
      </c>
      <c r="M20" s="104" t="s">
        <v>4</v>
      </c>
      <c r="N20" s="104" t="s">
        <v>3</v>
      </c>
      <c r="O20" s="104"/>
      <c r="P20" s="104" t="s">
        <v>3</v>
      </c>
      <c r="Q20" s="104" t="s">
        <v>3</v>
      </c>
      <c r="R20" s="104" t="s">
        <v>100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138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126</v>
      </c>
      <c r="B21" s="104" t="s">
        <v>127</v>
      </c>
      <c r="C21" s="104" t="s">
        <v>128</v>
      </c>
      <c r="D21" s="104" t="s">
        <v>129</v>
      </c>
      <c r="E21" s="104" t="s">
        <v>3</v>
      </c>
      <c r="F21" s="104" t="s">
        <v>109</v>
      </c>
      <c r="G21" s="104" t="s">
        <v>53</v>
      </c>
      <c r="H21" s="104" t="s">
        <v>82</v>
      </c>
      <c r="I21" s="104" t="s">
        <v>83</v>
      </c>
      <c r="J21" s="104" t="s">
        <v>139</v>
      </c>
      <c r="K21" s="104" t="s">
        <v>121</v>
      </c>
      <c r="L21" s="104" t="s">
        <v>4</v>
      </c>
      <c r="M21" s="104" t="s">
        <v>4</v>
      </c>
      <c r="N21" s="104" t="s">
        <v>3</v>
      </c>
      <c r="O21" s="104"/>
      <c r="P21" s="104" t="s">
        <v>3</v>
      </c>
      <c r="Q21" s="104" t="s">
        <v>3</v>
      </c>
      <c r="R21" s="104" t="s">
        <v>100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140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126</v>
      </c>
      <c r="B22" s="104" t="s">
        <v>127</v>
      </c>
      <c r="C22" s="104" t="s">
        <v>128</v>
      </c>
      <c r="D22" s="104" t="s">
        <v>129</v>
      </c>
      <c r="E22" s="104" t="s">
        <v>3</v>
      </c>
      <c r="F22" s="104" t="s">
        <v>110</v>
      </c>
      <c r="G22" s="104" t="s">
        <v>53</v>
      </c>
      <c r="H22" s="104" t="s">
        <v>82</v>
      </c>
      <c r="I22" s="104" t="s">
        <v>83</v>
      </c>
      <c r="J22" s="104" t="s">
        <v>141</v>
      </c>
      <c r="K22" s="104" t="s">
        <v>124</v>
      </c>
      <c r="L22" s="104" t="s">
        <v>4</v>
      </c>
      <c r="M22" s="104" t="s">
        <v>4</v>
      </c>
      <c r="N22" s="104" t="s">
        <v>3</v>
      </c>
      <c r="O22" s="104"/>
      <c r="P22" s="104" t="s">
        <v>3</v>
      </c>
      <c r="Q22" s="104" t="s">
        <v>3</v>
      </c>
      <c r="R22" s="104" t="s">
        <v>100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118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126</v>
      </c>
      <c r="B23" s="104" t="s">
        <v>127</v>
      </c>
      <c r="C23" s="104" t="s">
        <v>128</v>
      </c>
      <c r="D23" s="104" t="s">
        <v>129</v>
      </c>
      <c r="E23" s="104" t="s">
        <v>3</v>
      </c>
      <c r="F23" s="104" t="s">
        <v>111</v>
      </c>
      <c r="G23" s="104" t="s">
        <v>53</v>
      </c>
      <c r="H23" s="104" t="s">
        <v>82</v>
      </c>
      <c r="I23" s="104" t="s">
        <v>83</v>
      </c>
      <c r="J23" s="104" t="s">
        <v>122</v>
      </c>
      <c r="K23" s="104" t="s">
        <v>120</v>
      </c>
      <c r="L23" s="104" t="s">
        <v>4</v>
      </c>
      <c r="M23" s="104" t="s">
        <v>4</v>
      </c>
      <c r="N23" s="104" t="s">
        <v>3</v>
      </c>
      <c r="O23" s="104"/>
      <c r="P23" s="104" t="s">
        <v>3</v>
      </c>
      <c r="Q23" s="104" t="s">
        <v>3</v>
      </c>
      <c r="R23" s="104" t="s">
        <v>100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125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126</v>
      </c>
      <c r="B24" s="104" t="s">
        <v>127</v>
      </c>
      <c r="C24" s="104" t="s">
        <v>128</v>
      </c>
      <c r="D24" s="104" t="s">
        <v>129</v>
      </c>
      <c r="E24" s="104" t="s">
        <v>3</v>
      </c>
      <c r="F24" s="104" t="s">
        <v>112</v>
      </c>
      <c r="G24" s="104" t="s">
        <v>88</v>
      </c>
      <c r="H24" s="104" t="s">
        <v>82</v>
      </c>
      <c r="I24" s="104" t="s">
        <v>89</v>
      </c>
      <c r="J24" s="104" t="s">
        <v>119</v>
      </c>
      <c r="K24" s="104" t="s">
        <v>142</v>
      </c>
      <c r="L24" s="104" t="s">
        <v>4</v>
      </c>
      <c r="M24" s="104" t="s">
        <v>4</v>
      </c>
      <c r="N24" s="104" t="s">
        <v>3</v>
      </c>
      <c r="O24" s="104"/>
      <c r="P24" s="104" t="s">
        <v>3</v>
      </c>
      <c r="Q24" s="104" t="s">
        <v>3</v>
      </c>
      <c r="R24" s="104" t="s">
        <v>105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143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126</v>
      </c>
      <c r="B25" s="104" t="s">
        <v>127</v>
      </c>
      <c r="C25" s="104" t="s">
        <v>128</v>
      </c>
      <c r="D25" s="104" t="s">
        <v>129</v>
      </c>
      <c r="E25" s="104" t="s">
        <v>3</v>
      </c>
      <c r="F25" s="104" t="s">
        <v>113</v>
      </c>
      <c r="G25" s="104" t="s">
        <v>91</v>
      </c>
      <c r="H25" s="104" t="s">
        <v>82</v>
      </c>
      <c r="I25" s="104" t="s">
        <v>92</v>
      </c>
      <c r="J25" s="104" t="s">
        <v>144</v>
      </c>
      <c r="K25" s="104" t="s">
        <v>92</v>
      </c>
      <c r="L25" s="104" t="s">
        <v>4</v>
      </c>
      <c r="M25" s="104" t="s">
        <v>4</v>
      </c>
      <c r="N25" s="104" t="s">
        <v>3</v>
      </c>
      <c r="O25" s="104"/>
      <c r="P25" s="104" t="s">
        <v>3</v>
      </c>
      <c r="Q25" s="104" t="s">
        <v>3</v>
      </c>
      <c r="R25" s="104" t="s">
        <v>107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145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126</v>
      </c>
      <c r="B26" s="104" t="s">
        <v>127</v>
      </c>
      <c r="C26" s="104" t="s">
        <v>128</v>
      </c>
      <c r="D26" s="104" t="s">
        <v>129</v>
      </c>
      <c r="E26" s="104" t="s">
        <v>3</v>
      </c>
      <c r="F26" s="104" t="s">
        <v>114</v>
      </c>
      <c r="G26" s="104" t="s">
        <v>53</v>
      </c>
      <c r="H26" s="104" t="s">
        <v>82</v>
      </c>
      <c r="I26" s="104" t="s">
        <v>83</v>
      </c>
      <c r="J26" s="104" t="s">
        <v>146</v>
      </c>
      <c r="K26" s="104" t="s">
        <v>147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100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148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126</v>
      </c>
      <c r="B27" s="104" t="s">
        <v>127</v>
      </c>
      <c r="C27" s="104" t="s">
        <v>128</v>
      </c>
      <c r="D27" s="104" t="s">
        <v>129</v>
      </c>
      <c r="E27" s="104" t="s">
        <v>3</v>
      </c>
      <c r="F27" s="104" t="s">
        <v>115</v>
      </c>
      <c r="G27" s="104" t="s">
        <v>53</v>
      </c>
      <c r="H27" s="104" t="s">
        <v>82</v>
      </c>
      <c r="I27" s="104" t="s">
        <v>83</v>
      </c>
      <c r="J27" s="104" t="s">
        <v>131</v>
      </c>
      <c r="K27" s="104" t="s">
        <v>149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100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150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126</v>
      </c>
      <c r="B28" s="104" t="s">
        <v>127</v>
      </c>
      <c r="C28" s="104" t="s">
        <v>128</v>
      </c>
      <c r="D28" s="104" t="s">
        <v>129</v>
      </c>
      <c r="E28" s="104" t="s">
        <v>3</v>
      </c>
      <c r="F28" s="104" t="s">
        <v>116</v>
      </c>
      <c r="G28" s="104" t="s">
        <v>53</v>
      </c>
      <c r="H28" s="104" t="s">
        <v>82</v>
      </c>
      <c r="I28" s="104" t="s">
        <v>83</v>
      </c>
      <c r="J28" s="104" t="s">
        <v>151</v>
      </c>
      <c r="K28" s="104" t="s">
        <v>120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100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152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topLeftCell="A12" zoomScale="85" zoomScaleNormal="100" zoomScaleSheetLayoutView="85" workbookViewId="0">
      <selection activeCell="M36" sqref="M36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04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MINUK IKA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155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155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155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155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155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155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155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155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155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155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155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155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07.00</v>
      </c>
      <c r="D20" s="6" t="str">
        <f>IF(Sheet1!K14=0,"",Sheet1!K14)</f>
        <v>13.00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0.24999999999999994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06</v>
      </c>
      <c r="V20" s="33" t="str">
        <f t="shared" si="12"/>
        <v>00</v>
      </c>
      <c r="W20" s="25">
        <f t="shared" si="13"/>
        <v>6</v>
      </c>
      <c r="X20" s="6">
        <f t="shared" si="13"/>
        <v>0</v>
      </c>
      <c r="Y20" s="26">
        <f t="shared" si="14"/>
        <v>5.9999999999999982</v>
      </c>
      <c r="Z20" s="42">
        <f t="shared" si="15"/>
        <v>0.24999999999999994</v>
      </c>
      <c r="AA20" s="7" t="str">
        <f t="shared" si="16"/>
        <v>06:00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06.30</v>
      </c>
      <c r="D21" s="6" t="str">
        <f>IF(Sheet1!K15=0,"",Sheet1!K15)</f>
        <v>13.00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0.27083333333333331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30</v>
      </c>
      <c r="W21" s="25">
        <f t="shared" si="13"/>
        <v>6</v>
      </c>
      <c r="X21" s="6">
        <f t="shared" si="13"/>
        <v>30</v>
      </c>
      <c r="Y21" s="26">
        <f t="shared" si="14"/>
        <v>6.5</v>
      </c>
      <c r="Z21" s="42">
        <f t="shared" si="15"/>
        <v>0.27083333333333331</v>
      </c>
      <c r="AA21" s="7" t="str">
        <f t="shared" si="16"/>
        <v>06:30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06.43</v>
      </c>
      <c r="D22" s="6" t="str">
        <f>IF(Sheet1!K16=0,"",Sheet1!K16)</f>
        <v>13.39</v>
      </c>
      <c r="E22" s="6"/>
      <c r="F22" s="6"/>
      <c r="G22" s="6"/>
      <c r="H22" s="6"/>
      <c r="I22" s="6" t="str">
        <f>IF(Sheet1!R16=0,"",Sheet1!R16)</f>
        <v>05.00</v>
      </c>
      <c r="J22" s="43">
        <f t="shared" si="4"/>
        <v>0.28888888888888886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05</v>
      </c>
      <c r="Q22" s="26" t="str">
        <f t="shared" si="7"/>
        <v>00</v>
      </c>
      <c r="R22" s="29">
        <f t="shared" si="8"/>
        <v>5</v>
      </c>
      <c r="S22" s="6">
        <f t="shared" si="9"/>
        <v>0</v>
      </c>
      <c r="T22" s="26">
        <f t="shared" si="10"/>
        <v>5</v>
      </c>
      <c r="U22" s="25" t="str">
        <f t="shared" si="11"/>
        <v>06</v>
      </c>
      <c r="V22" s="33" t="str">
        <f t="shared" si="12"/>
        <v>56</v>
      </c>
      <c r="W22" s="25">
        <f t="shared" si="13"/>
        <v>6</v>
      </c>
      <c r="X22" s="6">
        <f t="shared" si="13"/>
        <v>56</v>
      </c>
      <c r="Y22" s="26">
        <f t="shared" si="14"/>
        <v>6.9333333333333327</v>
      </c>
      <c r="Z22" s="42">
        <f t="shared" si="15"/>
        <v>0.28888888888888886</v>
      </c>
      <c r="AA22" s="7" t="str">
        <f t="shared" si="16"/>
        <v>06:56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06.41</v>
      </c>
      <c r="D23" s="6" t="str">
        <f>IF(Sheet1!K17=0,"",Sheet1!K17)</f>
        <v>13.01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0.26388888888888895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20</v>
      </c>
      <c r="W23" s="25">
        <f t="shared" si="13"/>
        <v>6</v>
      </c>
      <c r="X23" s="6">
        <f t="shared" si="13"/>
        <v>20</v>
      </c>
      <c r="Y23" s="26">
        <f t="shared" si="14"/>
        <v>6.3333333333333348</v>
      </c>
      <c r="Z23" s="42">
        <f t="shared" si="15"/>
        <v>0.26388888888888895</v>
      </c>
      <c r="AA23" s="7" t="str">
        <f t="shared" si="16"/>
        <v>06:20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06.51</v>
      </c>
      <c r="D24" s="6" t="str">
        <f>IF(Sheet1!K18=0,"",Sheet1!K18)</f>
        <v>11.01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0.17361111111111116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10</v>
      </c>
      <c r="W24" s="25">
        <f t="shared" si="13"/>
        <v>4</v>
      </c>
      <c r="X24" s="6">
        <f t="shared" si="13"/>
        <v>10</v>
      </c>
      <c r="Y24" s="26">
        <f t="shared" si="14"/>
        <v>4.1666666666666679</v>
      </c>
      <c r="Z24" s="42">
        <f t="shared" si="15"/>
        <v>0.17361111111111116</v>
      </c>
      <c r="AA24" s="7" t="str">
        <f t="shared" si="16"/>
        <v>04:10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06.43</v>
      </c>
      <c r="D25" s="6" t="str">
        <f>IF(Sheet1!K19=0,"",Sheet1!K19)</f>
        <v>12.00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0.22013888888888888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17</v>
      </c>
      <c r="W25" s="25">
        <f t="shared" si="13"/>
        <v>5</v>
      </c>
      <c r="X25" s="6">
        <f t="shared" si="13"/>
        <v>17</v>
      </c>
      <c r="Y25" s="26">
        <f t="shared" si="14"/>
        <v>5.2833333333333332</v>
      </c>
      <c r="Z25" s="42">
        <f t="shared" si="15"/>
        <v>0.22013888888888888</v>
      </c>
      <c r="AA25" s="7" t="str">
        <f t="shared" si="16"/>
        <v>05:17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06.30</v>
      </c>
      <c r="D26" s="6" t="str">
        <f>IF(Sheet1!K20=0,"",Sheet1!K20)</f>
        <v>13.02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0.2722222222222222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06</v>
      </c>
      <c r="V26" s="33" t="str">
        <f t="shared" si="12"/>
        <v>32</v>
      </c>
      <c r="W26" s="25">
        <f t="shared" si="13"/>
        <v>6</v>
      </c>
      <c r="X26" s="6">
        <f t="shared" si="13"/>
        <v>32</v>
      </c>
      <c r="Y26" s="26">
        <f t="shared" si="14"/>
        <v>6.5333333333333332</v>
      </c>
      <c r="Z26" s="42">
        <f t="shared" si="15"/>
        <v>0.2722222222222222</v>
      </c>
      <c r="AA26" s="7" t="str">
        <f t="shared" si="16"/>
        <v>06:32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06.35</v>
      </c>
      <c r="D27" s="6" t="str">
        <f>IF(Sheet1!K21=0,"",Sheet1!K21)</f>
        <v>13.39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0.29444444444444445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04</v>
      </c>
      <c r="W27" s="25">
        <f t="shared" si="13"/>
        <v>7</v>
      </c>
      <c r="X27" s="6">
        <f t="shared" si="13"/>
        <v>4</v>
      </c>
      <c r="Y27" s="26">
        <f t="shared" si="14"/>
        <v>7.0666666666666664</v>
      </c>
      <c r="Z27" s="42">
        <f t="shared" si="15"/>
        <v>0.29444444444444445</v>
      </c>
      <c r="AA27" s="7" t="str">
        <f t="shared" si="16"/>
        <v>07:04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06.48</v>
      </c>
      <c r="D28" s="6" t="str">
        <f>IF(Sheet1!K22=0,"",Sheet1!K22)</f>
        <v>13.32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0.28055555555555556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44</v>
      </c>
      <c r="W28" s="25">
        <f t="shared" si="13"/>
        <v>6</v>
      </c>
      <c r="X28" s="6">
        <f t="shared" si="13"/>
        <v>44</v>
      </c>
      <c r="Y28" s="26">
        <f t="shared" si="14"/>
        <v>6.7333333333333334</v>
      </c>
      <c r="Z28" s="42">
        <f t="shared" si="15"/>
        <v>0.28055555555555556</v>
      </c>
      <c r="AA28" s="7" t="str">
        <f t="shared" si="16"/>
        <v>06:44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06.39</v>
      </c>
      <c r="D29" s="6" t="str">
        <f>IF(Sheet1!K23=0,"",Sheet1!K23)</f>
        <v>13.31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0.28611111111111109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52</v>
      </c>
      <c r="W29" s="25">
        <f t="shared" si="13"/>
        <v>6</v>
      </c>
      <c r="X29" s="6">
        <f t="shared" si="13"/>
        <v>52</v>
      </c>
      <c r="Y29" s="26">
        <f t="shared" si="14"/>
        <v>6.8666666666666663</v>
      </c>
      <c r="Z29" s="42">
        <f t="shared" si="15"/>
        <v>0.28611111111111109</v>
      </c>
      <c r="AA29" s="7" t="str">
        <f t="shared" si="16"/>
        <v>06:52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06.42</v>
      </c>
      <c r="D30" s="6" t="str">
        <f>IF(Sheet1!K24=0,"",Sheet1!K24)</f>
        <v>11.05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0.18263888888888891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23</v>
      </c>
      <c r="W30" s="25">
        <f t="shared" si="13"/>
        <v>4</v>
      </c>
      <c r="X30" s="6">
        <f t="shared" si="13"/>
        <v>23</v>
      </c>
      <c r="Y30" s="26">
        <f t="shared" si="14"/>
        <v>4.3833333333333337</v>
      </c>
      <c r="Z30" s="42">
        <f t="shared" si="15"/>
        <v>0.18263888888888891</v>
      </c>
      <c r="AA30" s="7" t="str">
        <f t="shared" si="16"/>
        <v>04:23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06.50</v>
      </c>
      <c r="D31" s="6" t="str">
        <f>IF(Sheet1!K25=0,"",Sheet1!K25)</f>
        <v>12.00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0.21527777777777779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05</v>
      </c>
      <c r="V31" s="33" t="str">
        <f t="shared" si="12"/>
        <v>10</v>
      </c>
      <c r="W31" s="25">
        <f t="shared" si="13"/>
        <v>5</v>
      </c>
      <c r="X31" s="6">
        <f t="shared" si="13"/>
        <v>10</v>
      </c>
      <c r="Y31" s="26">
        <f t="shared" si="14"/>
        <v>5.166666666666667</v>
      </c>
      <c r="Z31" s="42">
        <f t="shared" si="15"/>
        <v>0.21527777777777779</v>
      </c>
      <c r="AA31" s="7" t="str">
        <f t="shared" si="16"/>
        <v>05:10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06.49</v>
      </c>
      <c r="D32" s="6" t="str">
        <f>IF(Sheet1!K26=0,"",Sheet1!K26)</f>
        <v>13.07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0.26250000000000007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18</v>
      </c>
      <c r="W32" s="25">
        <f t="shared" si="13"/>
        <v>6</v>
      </c>
      <c r="X32" s="6">
        <f t="shared" si="13"/>
        <v>18</v>
      </c>
      <c r="Y32" s="26">
        <f t="shared" si="14"/>
        <v>6.3000000000000016</v>
      </c>
      <c r="Z32" s="42">
        <f t="shared" si="15"/>
        <v>0.26250000000000007</v>
      </c>
      <c r="AA32" s="7" t="str">
        <f t="shared" si="16"/>
        <v>06:18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06.30</v>
      </c>
      <c r="D33" s="6" t="str">
        <f>IF(Sheet1!K27=0,"",Sheet1!K27)</f>
        <v>13.29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0.29097222222222224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59</v>
      </c>
      <c r="W33" s="25">
        <f t="shared" si="13"/>
        <v>6</v>
      </c>
      <c r="X33" s="6">
        <f t="shared" si="13"/>
        <v>59</v>
      </c>
      <c r="Y33" s="26">
        <f t="shared" si="14"/>
        <v>6.9833333333333343</v>
      </c>
      <c r="Z33" s="42">
        <f t="shared" si="15"/>
        <v>0.29097222222222224</v>
      </c>
      <c r="AA33" s="7" t="str">
        <f t="shared" si="16"/>
        <v>06:59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06.29</v>
      </c>
      <c r="D34" s="6" t="str">
        <f>IF(Sheet1!K28=0,"",Sheet1!K28)</f>
        <v>13.31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0.29305555555555557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02</v>
      </c>
      <c r="W34" s="27">
        <f t="shared" si="13"/>
        <v>0</v>
      </c>
      <c r="X34" s="28">
        <f t="shared" si="13"/>
        <v>2</v>
      </c>
      <c r="Y34" s="26">
        <f t="shared" si="14"/>
        <v>7.0333333333333332</v>
      </c>
      <c r="Z34" s="42">
        <f t="shared" si="15"/>
        <v>0.29305555555555557</v>
      </c>
      <c r="AA34" s="7" t="str">
        <f t="shared" si="16"/>
        <v>07:02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77:77</v>
      </c>
      <c r="J35" s="3" t="str">
        <f>TEXT(U36,0)&amp;":"&amp;TEXT(X36,0)</f>
        <v>85:7</v>
      </c>
      <c r="K35" s="10"/>
      <c r="O35">
        <f>SUM(O8:O34)</f>
        <v>15</v>
      </c>
      <c r="P35" s="21">
        <f>SUM(R8:R33)</f>
        <v>77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83</v>
      </c>
      <c r="U35" s="21">
        <f>SUM(W8:W34)</f>
        <v>79</v>
      </c>
      <c r="V35" s="34">
        <f>SUM(X8:X34)</f>
        <v>377</v>
      </c>
      <c r="W35" s="35" t="str">
        <f>LEFT(V35,2)&amp;0</f>
        <v>370</v>
      </c>
      <c r="X35" s="19" t="str">
        <f>RIGHT(V35,1)</f>
        <v>7</v>
      </c>
      <c r="Y35" s="37">
        <f>SUM(Y8:Y34)</f>
        <v>92.283333333333331</v>
      </c>
      <c r="Z35" s="41">
        <f>SUM(Z8:Z34)</f>
        <v>3.8451388888888891</v>
      </c>
      <c r="AA35" s="40"/>
    </row>
    <row r="36" spans="1:27" ht="16.5" thickBot="1" x14ac:dyDescent="0.3">
      <c r="L36" s="7"/>
      <c r="P36" s="107">
        <f>SUM(LEFT(P35,3),R36)</f>
        <v>77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85.166666666666671</v>
      </c>
      <c r="V36" s="113"/>
      <c r="W36" s="23">
        <f>W35/60</f>
        <v>6.166666666666667</v>
      </c>
      <c r="X36" s="9" t="str">
        <f>X35</f>
        <v>7</v>
      </c>
      <c r="Y36" s="38">
        <f>U36</f>
        <v>85.166666666666671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77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153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154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20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07.00</v>
      </c>
      <c r="D20" s="58"/>
      <c r="E20" s="58"/>
      <c r="F20" s="58" t="str">
        <f>IF(Sheet1!K14=0,"",Sheet1!K14)</f>
        <v>13.00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05.59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05</v>
      </c>
      <c r="Y20" s="66" t="str">
        <f t="shared" si="5"/>
        <v>59</v>
      </c>
      <c r="Z20" s="63">
        <f t="shared" si="8"/>
        <v>5</v>
      </c>
      <c r="AA20" s="58">
        <f t="shared" si="8"/>
        <v>59</v>
      </c>
      <c r="AB20" s="64">
        <f t="shared" si="9"/>
        <v>5.9833333333333334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06.30</v>
      </c>
      <c r="D21" s="58"/>
      <c r="E21" s="58"/>
      <c r="F21" s="58" t="str">
        <f>IF(Sheet1!K15=0,"",Sheet1!K15)</f>
        <v>13.00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06.30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30</v>
      </c>
      <c r="Z21" s="63">
        <f t="shared" si="8"/>
        <v>6</v>
      </c>
      <c r="AA21" s="58">
        <f t="shared" si="8"/>
        <v>30</v>
      </c>
      <c r="AB21" s="64">
        <f t="shared" si="9"/>
        <v>6.5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06.43</v>
      </c>
      <c r="D22" s="58"/>
      <c r="E22" s="58"/>
      <c r="F22" s="58" t="str">
        <f>IF(Sheet1!K16=0,"",Sheet1!K16)</f>
        <v>13.39</v>
      </c>
      <c r="G22" s="58"/>
      <c r="H22" s="58"/>
      <c r="I22" s="58"/>
      <c r="J22" s="58"/>
      <c r="K22" s="58" t="str">
        <f>IF(Sheet1!R16=0,"",Sheet1!R16)</f>
        <v>05.00</v>
      </c>
      <c r="L22" s="58" t="str">
        <f>IF(Sheet1!Z16=0,"",Sheet1!Z16)</f>
        <v>05.16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05</v>
      </c>
      <c r="T22" s="64" t="str">
        <f t="shared" si="2"/>
        <v>00</v>
      </c>
      <c r="U22" s="65">
        <f t="shared" si="7"/>
        <v>5</v>
      </c>
      <c r="V22" s="58">
        <f t="shared" si="7"/>
        <v>0</v>
      </c>
      <c r="W22" s="64">
        <f t="shared" si="3"/>
        <v>5</v>
      </c>
      <c r="X22" s="63" t="str">
        <f t="shared" si="4"/>
        <v>05</v>
      </c>
      <c r="Y22" s="66" t="str">
        <f t="shared" si="5"/>
        <v>16</v>
      </c>
      <c r="Z22" s="63">
        <f t="shared" si="8"/>
        <v>5</v>
      </c>
      <c r="AA22" s="58">
        <f t="shared" si="8"/>
        <v>16</v>
      </c>
      <c r="AB22" s="64">
        <f t="shared" si="9"/>
        <v>5.2666666666666666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06.41</v>
      </c>
      <c r="D23" s="58"/>
      <c r="E23" s="58"/>
      <c r="F23" s="58" t="str">
        <f>IF(Sheet1!K17=0,"",Sheet1!K17)</f>
        <v>13.01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06.19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19</v>
      </c>
      <c r="Z23" s="63">
        <f t="shared" si="8"/>
        <v>6</v>
      </c>
      <c r="AA23" s="58">
        <f t="shared" si="8"/>
        <v>19</v>
      </c>
      <c r="AB23" s="64">
        <f t="shared" si="9"/>
        <v>6.3166666666666664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06.51</v>
      </c>
      <c r="D24" s="58"/>
      <c r="E24" s="58"/>
      <c r="F24" s="58" t="str">
        <f>IF(Sheet1!K18=0,"",Sheet1!K18)</f>
        <v>11.01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04.10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10</v>
      </c>
      <c r="Z24" s="63">
        <f t="shared" si="8"/>
        <v>4</v>
      </c>
      <c r="AA24" s="58">
        <f t="shared" si="8"/>
        <v>10</v>
      </c>
      <c r="AB24" s="64">
        <f t="shared" si="9"/>
        <v>4.166666666666667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06.43</v>
      </c>
      <c r="D25" s="58"/>
      <c r="E25" s="58"/>
      <c r="F25" s="58" t="str">
        <f>IF(Sheet1!K19=0,"",Sheet1!K19)</f>
        <v>12.00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05.17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17</v>
      </c>
      <c r="Z25" s="63">
        <f t="shared" si="8"/>
        <v>5</v>
      </c>
      <c r="AA25" s="58">
        <f t="shared" si="8"/>
        <v>17</v>
      </c>
      <c r="AB25" s="64">
        <f t="shared" si="9"/>
        <v>5.2833333333333332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06.30</v>
      </c>
      <c r="D26" s="58"/>
      <c r="E26" s="58"/>
      <c r="F26" s="58" t="str">
        <f>IF(Sheet1!K20=0,"",Sheet1!K20)</f>
        <v>13.02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06.31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06</v>
      </c>
      <c r="Y26" s="66" t="str">
        <f t="shared" si="5"/>
        <v>31</v>
      </c>
      <c r="Z26" s="63">
        <f t="shared" si="8"/>
        <v>6</v>
      </c>
      <c r="AA26" s="58">
        <f t="shared" si="8"/>
        <v>31</v>
      </c>
      <c r="AB26" s="64">
        <f t="shared" si="9"/>
        <v>6.5166666666666657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06.35</v>
      </c>
      <c r="D27" s="58"/>
      <c r="E27" s="58"/>
      <c r="F27" s="58" t="str">
        <f>IF(Sheet1!K21=0,"",Sheet1!K21)</f>
        <v>13.39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07.04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04</v>
      </c>
      <c r="Z27" s="63">
        <f t="shared" si="8"/>
        <v>7</v>
      </c>
      <c r="AA27" s="58">
        <f t="shared" si="8"/>
        <v>4</v>
      </c>
      <c r="AB27" s="64">
        <f t="shared" si="9"/>
        <v>7.0666666666666664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06.48</v>
      </c>
      <c r="D28" s="58"/>
      <c r="E28" s="58"/>
      <c r="F28" s="58" t="str">
        <f>IF(Sheet1!K22=0,"",Sheet1!K22)</f>
        <v>13.32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06.43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43</v>
      </c>
      <c r="Z28" s="63">
        <f t="shared" si="8"/>
        <v>6</v>
      </c>
      <c r="AA28" s="58">
        <f t="shared" si="8"/>
        <v>43</v>
      </c>
      <c r="AB28" s="64">
        <f t="shared" si="9"/>
        <v>6.7166666666666668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06.39</v>
      </c>
      <c r="D29" s="58"/>
      <c r="E29" s="58"/>
      <c r="F29" s="58" t="str">
        <f>IF(Sheet1!K23=0,"",Sheet1!K23)</f>
        <v>13.31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06.51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51</v>
      </c>
      <c r="Z29" s="63">
        <f t="shared" si="8"/>
        <v>6</v>
      </c>
      <c r="AA29" s="58">
        <f t="shared" si="8"/>
        <v>51</v>
      </c>
      <c r="AB29" s="64">
        <f t="shared" si="9"/>
        <v>6.85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06.42</v>
      </c>
      <c r="D30" s="58"/>
      <c r="E30" s="58"/>
      <c r="F30" s="58" t="str">
        <f>IF(Sheet1!K24=0,"",Sheet1!K24)</f>
        <v>11.05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04.22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22</v>
      </c>
      <c r="Z30" s="63">
        <f t="shared" si="8"/>
        <v>4</v>
      </c>
      <c r="AA30" s="58">
        <f t="shared" si="8"/>
        <v>22</v>
      </c>
      <c r="AB30" s="64">
        <f t="shared" si="9"/>
        <v>4.3666666666666663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06.50</v>
      </c>
      <c r="D31" s="58"/>
      <c r="E31" s="58"/>
      <c r="F31" s="58" t="str">
        <f>IF(Sheet1!K25=0,"",Sheet1!K25)</f>
        <v>12.00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04.09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04</v>
      </c>
      <c r="Y31" s="66" t="str">
        <f t="shared" si="5"/>
        <v>09</v>
      </c>
      <c r="Z31" s="63">
        <f t="shared" si="8"/>
        <v>4</v>
      </c>
      <c r="AA31" s="58">
        <f t="shared" si="8"/>
        <v>9</v>
      </c>
      <c r="AB31" s="64">
        <f t="shared" si="9"/>
        <v>4.1500000000000004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06.49</v>
      </c>
      <c r="D32" s="58"/>
      <c r="E32" s="58"/>
      <c r="F32" s="58" t="str">
        <f>IF(Sheet1!K26=0,"",Sheet1!K26)</f>
        <v>13.07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06.18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18</v>
      </c>
      <c r="Z32" s="63">
        <f t="shared" si="8"/>
        <v>6</v>
      </c>
      <c r="AA32" s="58">
        <f t="shared" si="8"/>
        <v>18</v>
      </c>
      <c r="AB32" s="64">
        <f t="shared" si="9"/>
        <v>6.3000000000000007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06.30</v>
      </c>
      <c r="D33" s="58"/>
      <c r="E33" s="58"/>
      <c r="F33" s="58" t="str">
        <f>IF(Sheet1!K27=0,"",Sheet1!K27)</f>
        <v>13.29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06.59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59</v>
      </c>
      <c r="Z33" s="63">
        <f t="shared" si="8"/>
        <v>6</v>
      </c>
      <c r="AA33" s="58">
        <f t="shared" si="8"/>
        <v>59</v>
      </c>
      <c r="AB33" s="64">
        <f t="shared" si="9"/>
        <v>6.9833333333333343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06.29</v>
      </c>
      <c r="D34" s="58"/>
      <c r="E34" s="58"/>
      <c r="F34" s="58" t="str">
        <f>IF(Sheet1!K28=0,"",Sheet1!K28)</f>
        <v>13.31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07.01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07</v>
      </c>
      <c r="Y34" s="72" t="str">
        <f t="shared" si="5"/>
        <v>01</v>
      </c>
      <c r="Z34" s="71">
        <f t="shared" si="8"/>
        <v>7</v>
      </c>
      <c r="AA34" s="70">
        <f t="shared" si="8"/>
        <v>1</v>
      </c>
      <c r="AB34" s="64">
        <f t="shared" si="9"/>
        <v>7.0166666666666675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77:0</v>
      </c>
      <c r="L35" s="53" t="str">
        <f>TEXT(X36,0)&amp;":"&amp;TEXT(AA36,0)</f>
        <v>89:9</v>
      </c>
      <c r="M35" s="53"/>
      <c r="N35" s="74"/>
      <c r="R35" s="49">
        <f>SUM(R8:R34)</f>
        <v>27</v>
      </c>
      <c r="S35" s="76">
        <f>SUM(U8:U33)</f>
        <v>77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83</v>
      </c>
      <c r="X35" s="76">
        <f>SUM(Z8:Z34)</f>
        <v>83</v>
      </c>
      <c r="Y35" s="81">
        <f>SUM(AA8:AA34)</f>
        <v>389</v>
      </c>
      <c r="Z35" s="82" t="str">
        <f>LEFT(Y35,2)&amp;0</f>
        <v>380</v>
      </c>
      <c r="AA35" s="79" t="str">
        <f>RIGHT(Y35,1)</f>
        <v>9</v>
      </c>
      <c r="AB35" s="83">
        <f>SUM(AB8:AB34)</f>
        <v>89.483333333333334</v>
      </c>
    </row>
    <row r="36" spans="1:28" ht="16.5" thickBot="1" x14ac:dyDescent="0.3">
      <c r="Q36" s="84">
        <f>IFERROR(IFERROR(Q34,Q33),Q32)</f>
        <v>43677</v>
      </c>
      <c r="S36" s="117">
        <f>SUM(LEFT(S35,3),U36)</f>
        <v>77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89.333333333333329</v>
      </c>
      <c r="Y36" s="120"/>
      <c r="Z36" s="85">
        <f>Z35/60</f>
        <v>6.333333333333333</v>
      </c>
      <c r="AA36" s="50" t="str">
        <f>AA35</f>
        <v>9</v>
      </c>
      <c r="AB36" s="87">
        <f>X36</f>
        <v>89.333333333333329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2019-08-02T04:36:20Z</cp:lastPrinted>
  <dcterms:created xsi:type="dcterms:W3CDTF">2016-12-02T09:51:38Z</dcterms:created>
  <dcterms:modified xsi:type="dcterms:W3CDTF">2019-08-02T04:36:23Z</dcterms:modified>
</cp:coreProperties>
</file>