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11985" windowHeight="7500" activeTab="10"/>
  </bookViews>
  <sheets>
    <sheet name="home" sheetId="3" r:id="rId1"/>
    <sheet name="kisi" sheetId="2" r:id="rId2"/>
    <sheet name="kartu" sheetId="1" r:id="rId3"/>
    <sheet name="kisiPKN" sheetId="4" r:id="rId4"/>
    <sheet name="kartuPKN" sheetId="5" r:id="rId5"/>
    <sheet name="kisiBID" sheetId="6" r:id="rId6"/>
    <sheet name="kartuBID" sheetId="7" r:id="rId7"/>
    <sheet name="kisiIPA" sheetId="8" r:id="rId8"/>
    <sheet name="kartuIPA" sheetId="9" r:id="rId9"/>
    <sheet name="kisiIPS" sheetId="10" r:id="rId10"/>
    <sheet name="kartuIPS" sheetId="11" r:id="rId11"/>
    <sheet name="kartuSBDP" sheetId="13" r:id="rId12"/>
    <sheet name="kisiSBDP" sheetId="12" r:id="rId13"/>
    <sheet name="FORMAT SOAL" sheetId="14" r:id="rId14"/>
    <sheet name="SOAL COPAS WORD" sheetId="15" r:id="rId15"/>
  </sheets>
  <definedNames>
    <definedName name="_xlnm.Print_Area" localSheetId="2">kartu!$A$1:$D$21</definedName>
    <definedName name="_xlnm.Print_Area" localSheetId="6">kartuBID!$A$1:$E$22</definedName>
    <definedName name="_xlnm.Print_Area" localSheetId="8">kartuIPA!$A$1:$E$22</definedName>
    <definedName name="_xlnm.Print_Area" localSheetId="10">kartuIPS!$A$1:$E$22</definedName>
    <definedName name="_xlnm.Print_Area" localSheetId="4">kartuPKN!$A$1:$E$22</definedName>
    <definedName name="_xlnm.Print_Area" localSheetId="11">kartuSBDP!$A$1:$E$22</definedName>
    <definedName name="_xlnm.Print_Area" localSheetId="1">kisi!$A$1:$L$23</definedName>
    <definedName name="_xlnm.Print_Area" localSheetId="5">kisiBID!$A$1:$L$23</definedName>
    <definedName name="_xlnm.Print_Area" localSheetId="7">kisiIPA!$A$1:$L$23</definedName>
    <definedName name="_xlnm.Print_Area" localSheetId="9">kisiIPS!$A$1:$L$17</definedName>
    <definedName name="_xlnm.Print_Area" localSheetId="3">kisiPKN!$A$1:$L$23</definedName>
    <definedName name="_xlnm.Print_Area" localSheetId="12">kisiSBDP!$A$1:$I$17</definedName>
  </definedNames>
  <calcPr calcId="144525"/>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2" l="1"/>
  <c r="C7" i="10"/>
  <c r="C7" i="8"/>
  <c r="C7" i="6"/>
  <c r="C7" i="4"/>
  <c r="B48" i="15" l="1"/>
  <c r="B47" i="15"/>
  <c r="B46" i="15"/>
  <c r="F45" i="15"/>
  <c r="E45" i="15"/>
  <c r="D45" i="15"/>
  <c r="C45" i="15"/>
  <c r="B45" i="15"/>
  <c r="F44" i="15"/>
  <c r="E44" i="15"/>
  <c r="D44" i="15"/>
  <c r="C44" i="15"/>
  <c r="B44" i="15"/>
  <c r="F43" i="15"/>
  <c r="E43" i="15"/>
  <c r="D43" i="15"/>
  <c r="C43" i="15"/>
  <c r="B43" i="15"/>
  <c r="F42" i="15"/>
  <c r="E42" i="15"/>
  <c r="D42" i="15"/>
  <c r="C42" i="15"/>
  <c r="B42" i="15"/>
  <c r="F41" i="15"/>
  <c r="E41" i="15"/>
  <c r="D41" i="15"/>
  <c r="C41" i="15"/>
  <c r="B41" i="15"/>
  <c r="B39" i="15"/>
  <c r="B38" i="15"/>
  <c r="B37" i="15"/>
  <c r="F36" i="15"/>
  <c r="E36" i="15"/>
  <c r="D36" i="15"/>
  <c r="C36" i="15"/>
  <c r="B36" i="15"/>
  <c r="F35" i="15"/>
  <c r="E35" i="15"/>
  <c r="D35" i="15"/>
  <c r="C35" i="15"/>
  <c r="B35" i="15"/>
  <c r="F34" i="15"/>
  <c r="E34" i="15"/>
  <c r="D34" i="15"/>
  <c r="C34" i="15"/>
  <c r="B34" i="15"/>
  <c r="F33" i="15"/>
  <c r="E33" i="15"/>
  <c r="D33" i="15"/>
  <c r="C33" i="15"/>
  <c r="B33" i="15"/>
  <c r="F32" i="15"/>
  <c r="E32" i="15"/>
  <c r="D32" i="15"/>
  <c r="C32" i="15"/>
  <c r="B32" i="15"/>
  <c r="B30" i="15"/>
  <c r="B29" i="15"/>
  <c r="B28" i="15"/>
  <c r="B27" i="15"/>
  <c r="F26" i="15"/>
  <c r="E26" i="15"/>
  <c r="D26" i="15"/>
  <c r="C26" i="15"/>
  <c r="B26" i="15"/>
  <c r="F25" i="15"/>
  <c r="E25" i="15"/>
  <c r="D25" i="15"/>
  <c r="C25" i="15"/>
  <c r="B25" i="15"/>
  <c r="F24" i="15"/>
  <c r="E24" i="15"/>
  <c r="D24" i="15"/>
  <c r="C24" i="15"/>
  <c r="B24" i="15"/>
  <c r="F23" i="15"/>
  <c r="E23" i="15"/>
  <c r="D23" i="15"/>
  <c r="C23" i="15"/>
  <c r="B23" i="15"/>
  <c r="F22" i="15"/>
  <c r="E22" i="15"/>
  <c r="D22" i="15"/>
  <c r="C22" i="15"/>
  <c r="B21" i="15"/>
  <c r="B20" i="15"/>
  <c r="B19" i="15"/>
  <c r="F18" i="15"/>
  <c r="E18" i="15"/>
  <c r="D18" i="15"/>
  <c r="C18" i="15"/>
  <c r="B18" i="15"/>
  <c r="F17" i="15"/>
  <c r="E17" i="15"/>
  <c r="D17" i="15"/>
  <c r="C17" i="15"/>
  <c r="B17" i="15"/>
  <c r="F16" i="15"/>
  <c r="E16" i="15"/>
  <c r="D16" i="15"/>
  <c r="C16" i="15"/>
  <c r="B16" i="15"/>
  <c r="F15" i="15"/>
  <c r="E15" i="15"/>
  <c r="D15" i="15"/>
  <c r="C15" i="15"/>
  <c r="B15" i="15"/>
  <c r="F14" i="15"/>
  <c r="E14" i="15"/>
  <c r="D14" i="15"/>
  <c r="C14" i="15"/>
  <c r="B14" i="15"/>
  <c r="B12" i="15"/>
  <c r="B11" i="15"/>
  <c r="B10" i="15"/>
  <c r="F9" i="15"/>
  <c r="E9" i="15"/>
  <c r="D9" i="15"/>
  <c r="C9" i="15"/>
  <c r="B9" i="15"/>
  <c r="F8" i="15"/>
  <c r="E8" i="15"/>
  <c r="D8" i="15"/>
  <c r="C8" i="15"/>
  <c r="B8" i="15"/>
  <c r="F7" i="15"/>
  <c r="E7" i="15"/>
  <c r="D7" i="15"/>
  <c r="C7" i="15"/>
  <c r="B7" i="15"/>
  <c r="F6" i="15"/>
  <c r="E6" i="15"/>
  <c r="D6" i="15"/>
  <c r="C6" i="15"/>
  <c r="B6" i="15"/>
  <c r="F5" i="15"/>
  <c r="E5" i="15"/>
  <c r="D5" i="15"/>
  <c r="C5" i="15"/>
  <c r="B5" i="15"/>
  <c r="F45" i="14"/>
  <c r="E45" i="14"/>
  <c r="D45" i="14"/>
  <c r="C45" i="14"/>
  <c r="F44" i="14"/>
  <c r="E44" i="14"/>
  <c r="D44" i="14"/>
  <c r="C44" i="14"/>
  <c r="F43" i="14"/>
  <c r="E43" i="14"/>
  <c r="D43" i="14"/>
  <c r="C43" i="14"/>
  <c r="F42" i="14"/>
  <c r="E42" i="14"/>
  <c r="D42" i="14"/>
  <c r="C42" i="14"/>
  <c r="F41" i="14"/>
  <c r="E41" i="14"/>
  <c r="D41" i="14"/>
  <c r="C41" i="14"/>
  <c r="F36" i="14"/>
  <c r="E36" i="14"/>
  <c r="D36" i="14"/>
  <c r="C36" i="14"/>
  <c r="F35" i="14"/>
  <c r="E35" i="14"/>
  <c r="D35" i="14"/>
  <c r="C35" i="14"/>
  <c r="F34" i="14"/>
  <c r="E34" i="14"/>
  <c r="D34" i="14"/>
  <c r="C34" i="14"/>
  <c r="F33" i="14"/>
  <c r="E33" i="14"/>
  <c r="D33" i="14"/>
  <c r="C33" i="14"/>
  <c r="F32" i="14"/>
  <c r="E32" i="14"/>
  <c r="D32" i="14"/>
  <c r="C32" i="14"/>
  <c r="F26" i="14"/>
  <c r="E26" i="14"/>
  <c r="D26" i="14"/>
  <c r="C26" i="14"/>
  <c r="F25" i="14"/>
  <c r="E25" i="14"/>
  <c r="D25" i="14"/>
  <c r="C25" i="14"/>
  <c r="F24" i="14"/>
  <c r="E24" i="14"/>
  <c r="D24" i="14"/>
  <c r="C24" i="14"/>
  <c r="F23" i="14"/>
  <c r="E23" i="14"/>
  <c r="D23" i="14"/>
  <c r="C23" i="14"/>
  <c r="F22" i="14"/>
  <c r="E22" i="14"/>
  <c r="D22" i="14"/>
  <c r="C22" i="14"/>
  <c r="F18" i="14"/>
  <c r="E18" i="14"/>
  <c r="D18" i="14"/>
  <c r="C18" i="14"/>
  <c r="F17" i="14"/>
  <c r="E17" i="14"/>
  <c r="D17" i="14"/>
  <c r="C17" i="14"/>
  <c r="F16" i="14"/>
  <c r="E16" i="14"/>
  <c r="D16" i="14"/>
  <c r="C16" i="14"/>
  <c r="F15" i="14"/>
  <c r="E15" i="14"/>
  <c r="D15" i="14"/>
  <c r="C15" i="14"/>
  <c r="F14" i="14"/>
  <c r="E14" i="14"/>
  <c r="D14" i="14"/>
  <c r="C14" i="14"/>
  <c r="F9" i="14"/>
  <c r="F8" i="14"/>
  <c r="F7" i="14"/>
  <c r="F6" i="14"/>
  <c r="F5" i="14"/>
  <c r="E9" i="14"/>
  <c r="E8" i="14"/>
  <c r="E7" i="14"/>
  <c r="E6" i="14"/>
  <c r="E5" i="14"/>
  <c r="D9" i="14"/>
  <c r="D8" i="14"/>
  <c r="D7" i="14"/>
  <c r="D6" i="14"/>
  <c r="D5" i="14"/>
  <c r="C9" i="14"/>
  <c r="C8" i="14"/>
  <c r="C7" i="14"/>
  <c r="C6" i="14"/>
  <c r="C5" i="14"/>
  <c r="B48" i="14"/>
  <c r="B47" i="14"/>
  <c r="B46" i="14"/>
  <c r="B45" i="14"/>
  <c r="B44" i="14"/>
  <c r="B43" i="14"/>
  <c r="B42" i="14"/>
  <c r="B41" i="14"/>
  <c r="B39" i="14"/>
  <c r="B38" i="14"/>
  <c r="B37" i="14"/>
  <c r="B36" i="14"/>
  <c r="B35" i="14"/>
  <c r="B34" i="14"/>
  <c r="B33" i="14"/>
  <c r="B32" i="14"/>
  <c r="B30" i="14"/>
  <c r="B29" i="14"/>
  <c r="B28" i="14"/>
  <c r="B27" i="14"/>
  <c r="B26" i="14"/>
  <c r="B25" i="14"/>
  <c r="B24" i="14"/>
  <c r="B23" i="14"/>
  <c r="B21" i="14"/>
  <c r="B20" i="14"/>
  <c r="B19" i="14"/>
  <c r="B18" i="14"/>
  <c r="B17" i="14"/>
  <c r="B16" i="14"/>
  <c r="B15" i="14"/>
  <c r="B14" i="14"/>
  <c r="B12" i="14"/>
  <c r="B11" i="14"/>
  <c r="B10" i="14"/>
  <c r="B9" i="14"/>
  <c r="B8" i="14"/>
  <c r="B7" i="14"/>
  <c r="B6" i="14"/>
  <c r="B5" i="14"/>
  <c r="C22" i="13"/>
  <c r="A22" i="13"/>
  <c r="A20" i="13"/>
  <c r="C18" i="13"/>
  <c r="A18" i="13"/>
  <c r="D16" i="13"/>
  <c r="C16" i="13"/>
  <c r="A16" i="13"/>
  <c r="C13" i="13"/>
  <c r="A13" i="13"/>
  <c r="A11" i="13"/>
  <c r="C9" i="13"/>
  <c r="A9" i="13"/>
  <c r="D7" i="13"/>
  <c r="C7" i="13"/>
  <c r="A7" i="13"/>
  <c r="E5" i="13"/>
  <c r="B5" i="13"/>
  <c r="I4" i="13"/>
  <c r="B4" i="13"/>
  <c r="E3" i="13"/>
  <c r="E2" i="13"/>
  <c r="B2" i="13"/>
  <c r="C7" i="12"/>
  <c r="C6" i="12"/>
  <c r="C5" i="12"/>
  <c r="C6" i="10"/>
  <c r="B4" i="11" s="1"/>
  <c r="B4" i="9"/>
  <c r="C13" i="11"/>
  <c r="A13" i="11"/>
  <c r="A11" i="11"/>
  <c r="C9" i="11"/>
  <c r="A9" i="11"/>
  <c r="D7" i="11"/>
  <c r="C7" i="11"/>
  <c r="A7" i="11"/>
  <c r="E5" i="11"/>
  <c r="B5" i="11"/>
  <c r="I4" i="11"/>
  <c r="A20" i="11" s="1"/>
  <c r="E3" i="11"/>
  <c r="E2" i="11"/>
  <c r="B2" i="11"/>
  <c r="C5" i="10"/>
  <c r="C6" i="8"/>
  <c r="C13" i="9"/>
  <c r="A13" i="9"/>
  <c r="A11" i="9"/>
  <c r="C9" i="9"/>
  <c r="A9" i="9"/>
  <c r="D7" i="9"/>
  <c r="C7" i="9"/>
  <c r="A7" i="9"/>
  <c r="E5" i="9"/>
  <c r="B5" i="9"/>
  <c r="I4" i="9"/>
  <c r="C18" i="9" s="1"/>
  <c r="E3" i="9"/>
  <c r="E2" i="9"/>
  <c r="B2" i="9"/>
  <c r="C5" i="8"/>
  <c r="C13" i="7"/>
  <c r="A13" i="7"/>
  <c r="A11" i="7"/>
  <c r="C9" i="7"/>
  <c r="A9" i="7"/>
  <c r="D7" i="7"/>
  <c r="C7" i="7"/>
  <c r="A7" i="7"/>
  <c r="B4" i="7"/>
  <c r="C6" i="6"/>
  <c r="C6" i="4"/>
  <c r="E5" i="7"/>
  <c r="B5" i="7"/>
  <c r="C22" i="7"/>
  <c r="E3" i="7"/>
  <c r="E2" i="7"/>
  <c r="B2" i="7"/>
  <c r="C5" i="6"/>
  <c r="B2" i="5"/>
  <c r="E2" i="5"/>
  <c r="E5" i="5"/>
  <c r="E3" i="5"/>
  <c r="B5" i="5"/>
  <c r="C13" i="5"/>
  <c r="A13" i="5"/>
  <c r="A11" i="5"/>
  <c r="C9" i="5"/>
  <c r="A9" i="5"/>
  <c r="D7" i="5"/>
  <c r="C7" i="5"/>
  <c r="A7" i="5"/>
  <c r="I4" i="5"/>
  <c r="A20" i="5" s="1"/>
  <c r="C5" i="4"/>
  <c r="C12" i="1"/>
  <c r="A6" i="1"/>
  <c r="C8" i="1"/>
  <c r="D6" i="1"/>
  <c r="C6" i="1"/>
  <c r="A12" i="1"/>
  <c r="A10" i="1"/>
  <c r="A8" i="1"/>
  <c r="H3" i="1"/>
  <c r="C21" i="1" s="1"/>
  <c r="C16" i="7" l="1"/>
  <c r="E16" i="13"/>
  <c r="A22" i="11"/>
  <c r="E16" i="11"/>
  <c r="C22" i="11"/>
  <c r="D16" i="11"/>
  <c r="A18" i="11"/>
  <c r="A16" i="11"/>
  <c r="C18" i="11"/>
  <c r="C16" i="11"/>
  <c r="A16" i="9"/>
  <c r="D16" i="9"/>
  <c r="A18" i="9"/>
  <c r="C16" i="9"/>
  <c r="A20" i="9"/>
  <c r="A22" i="9"/>
  <c r="C22" i="9"/>
  <c r="E16" i="9"/>
  <c r="A16" i="7"/>
  <c r="C18" i="7"/>
  <c r="A20" i="7"/>
  <c r="D16" i="7"/>
  <c r="A22" i="7"/>
  <c r="A18" i="7"/>
  <c r="B4" i="5"/>
  <c r="E16" i="7"/>
  <c r="E16" i="5"/>
  <c r="A22" i="5"/>
  <c r="A18" i="5"/>
  <c r="C22" i="5"/>
  <c r="A16" i="5"/>
  <c r="C18" i="5"/>
  <c r="C16" i="5"/>
  <c r="A19" i="1"/>
  <c r="C15" i="1"/>
  <c r="A15" i="1"/>
  <c r="A17" i="1"/>
  <c r="C17" i="1"/>
  <c r="D15" i="1"/>
  <c r="A21" i="1"/>
  <c r="C5" i="2" l="1"/>
</calcChain>
</file>

<file path=xl/sharedStrings.xml><?xml version="1.0" encoding="utf-8"?>
<sst xmlns="http://schemas.openxmlformats.org/spreadsheetml/2006/main" count="865" uniqueCount="237">
  <si>
    <t>KARTU SOAL BENTUK ISIAN</t>
  </si>
  <si>
    <t xml:space="preserve">SATUAN PENDIDIKAN </t>
  </si>
  <si>
    <t>PENYUSUN</t>
  </si>
  <si>
    <t>MATA PELAJARAN</t>
  </si>
  <si>
    <t>TAHUN PELAJARAN</t>
  </si>
  <si>
    <t>: 2017-2018</t>
  </si>
  <si>
    <t>KELAS/SEMESTER</t>
  </si>
  <si>
    <t>BENTUK TES</t>
  </si>
  <si>
    <t>KOMPETENSI INTI</t>
  </si>
  <si>
    <t>NO SOAL</t>
  </si>
  <si>
    <t>BUKU SUMBER</t>
  </si>
  <si>
    <t>KOMPETENSI DASAR</t>
  </si>
  <si>
    <t>RUMUSAN BUTIR SOAL</t>
  </si>
  <si>
    <t>MATERI</t>
  </si>
  <si>
    <t>INDIKATOR SOAL</t>
  </si>
  <si>
    <t>KUNCI JAWABAN</t>
  </si>
  <si>
    <t>KISI KISI SOAL UTS SEMESTER GANJIL</t>
  </si>
  <si>
    <t>KELOMPOK KERJA MADRASAH KECAMATAN SUMBERSUKO</t>
  </si>
  <si>
    <t>TAHUN PELAJARAN 2017-2018</t>
  </si>
  <si>
    <t>SATUAN PENDIDIKAN</t>
  </si>
  <si>
    <t>MUATAN PELAJARAN</t>
  </si>
  <si>
    <t>KURIKULUM</t>
  </si>
  <si>
    <t>NO</t>
  </si>
  <si>
    <t>INDIKATOR</t>
  </si>
  <si>
    <t>BENTUK  SOAL</t>
  </si>
  <si>
    <t>SKOR NILAI</t>
  </si>
  <si>
    <t>KRITERIA SOAL</t>
  </si>
  <si>
    <t>NURI AINIYAH, S.Pd.I</t>
  </si>
  <si>
    <t>AMRULLAH BAIHAQI, S.Pd</t>
  </si>
  <si>
    <t>: 2013</t>
  </si>
  <si>
    <t>Memahami Pengetahuan Faktual dengan cara mengamati (mendengar, melihat, membaca) dan menanya berdasarkan rasa ingin tahu tentang dirinya,  mahluk ciptaan Tuhan dan kegiatannya, serta benda-benda yang dijumpainya dirumah dan di sekolah</t>
  </si>
  <si>
    <t>PG</t>
  </si>
  <si>
    <t>NOMOR</t>
  </si>
  <si>
    <t>Prima Erlangga</t>
  </si>
  <si>
    <t>A</t>
  </si>
  <si>
    <t>a.</t>
  </si>
  <si>
    <t>kerukunan</t>
  </si>
  <si>
    <t>b.</t>
  </si>
  <si>
    <t>perpecahan</t>
  </si>
  <si>
    <t>c.</t>
  </si>
  <si>
    <t>peperangan</t>
  </si>
  <si>
    <t>d.</t>
  </si>
  <si>
    <t>bencana alam</t>
  </si>
  <si>
    <t>D</t>
  </si>
  <si>
    <t>pancasila</t>
  </si>
  <si>
    <t>keragaman</t>
  </si>
  <si>
    <t>tutwuri handayani</t>
  </si>
  <si>
    <t>bhinneka tunggal ika</t>
  </si>
  <si>
    <t>menghormati perbedaan</t>
  </si>
  <si>
    <t>bersikap sabar</t>
  </si>
  <si>
    <t>menghargai pendapat orang lain</t>
  </si>
  <si>
    <t>melarang teman yang akan beribadah</t>
  </si>
  <si>
    <t>dijauhi teman</t>
  </si>
  <si>
    <t>dijadikan pemimpin</t>
  </si>
  <si>
    <t>disukai semua teman</t>
  </si>
  <si>
    <t>dijadikan sahabat terbaik</t>
  </si>
  <si>
    <t>B</t>
  </si>
  <si>
    <t>menimbulkan perpecahan</t>
  </si>
  <si>
    <t>menumbuhkan rasa persatuan dan kesatuan</t>
  </si>
  <si>
    <t>tidak mau bermain dengan teman berbeda suku</t>
  </si>
  <si>
    <t>tidak mengenal budaya lain</t>
  </si>
  <si>
    <t>ESSAI</t>
  </si>
  <si>
    <t>:</t>
  </si>
  <si>
    <t>KELAS</t>
  </si>
  <si>
    <t>SEMESTER</t>
  </si>
  <si>
    <t>MI NURUL ISLAM LABRUK KIDUL</t>
  </si>
  <si>
    <t>2017/2018</t>
  </si>
  <si>
    <t>PKN</t>
  </si>
  <si>
    <t>Ganjil</t>
  </si>
  <si>
    <t>URAIAN</t>
  </si>
  <si>
    <t>Kebijakan guru</t>
  </si>
  <si>
    <t>PG,ESSAI  dan URAIAN</t>
  </si>
  <si>
    <t>gagasan pokok dan pendukung</t>
  </si>
  <si>
    <t>-</t>
  </si>
  <si>
    <t>essai</t>
  </si>
  <si>
    <t>uraian</t>
  </si>
  <si>
    <t>C</t>
  </si>
  <si>
    <t>kebijakan guru</t>
  </si>
  <si>
    <t>bubuy bulan</t>
  </si>
  <si>
    <t>suwe ora jamu</t>
  </si>
  <si>
    <t>ayam den lapeh</t>
  </si>
  <si>
    <t>yamko rambe yamko</t>
  </si>
  <si>
    <t>kalimantan tengah</t>
  </si>
  <si>
    <t>sulawesi barat</t>
  </si>
  <si>
    <t>madura</t>
  </si>
  <si>
    <t>bali</t>
  </si>
  <si>
    <t>kalimantan</t>
  </si>
  <si>
    <t>sumatera</t>
  </si>
  <si>
    <t>papua</t>
  </si>
  <si>
    <t>jawa</t>
  </si>
  <si>
    <t>kujang dan golok</t>
  </si>
  <si>
    <t>siwah dan parang</t>
  </si>
  <si>
    <t>celurit dan rencong</t>
  </si>
  <si>
    <t>rencong dan siwah</t>
  </si>
  <si>
    <t>memahami dasar-dasar gerak tari daerah</t>
  </si>
  <si>
    <t>gerakan dasar tarian</t>
  </si>
  <si>
    <t>siswa dapat mengartikan arti durasi</t>
  </si>
  <si>
    <t>siswa dapat menunjukkan unsur dasar tari</t>
  </si>
  <si>
    <t>siswa dapat menunjukkan asal tari saman</t>
  </si>
  <si>
    <t>siswa dapat menjelaskan ciri-ciri tari reog</t>
  </si>
  <si>
    <t>siswa dapat menunjukkan hal utama yang perlu diperhatikan dalam membawakan tari kelompok</t>
  </si>
  <si>
    <t>cakalele</t>
  </si>
  <si>
    <t>siswa dapat menentukan asal tarian daerah maluku</t>
  </si>
  <si>
    <t>siswa dapat menentukan nama tari daerah beserta asal provinsinya</t>
  </si>
  <si>
    <t>lama waktu yang diperlukan untuk memperagakan sebuah tari disebut …</t>
  </si>
  <si>
    <t>berikut yang tidak termasuk unsur dasar tari adalah gerak …</t>
  </si>
  <si>
    <t>tari yang berasal dari aceh dan termasuk dalam tari berkelompok adalah tari …</t>
  </si>
  <si>
    <t>penjelasan yang tidak menunjukkan ciri-ciri tari reog adalah …</t>
  </si>
  <si>
    <t>hal utama yang perlu diperhatikan dalam membawakan tari kelompok adalah …</t>
  </si>
  <si>
    <t>tarian yang berasal dari daerah maluku adalah …</t>
  </si>
  <si>
    <t>tuliskan 5 contoh nama tari daerah beserta asal provinsinya!</t>
  </si>
  <si>
    <t>deskripsi</t>
  </si>
  <si>
    <t>intonasi</t>
  </si>
  <si>
    <t>durasi</t>
  </si>
  <si>
    <t>narasi</t>
  </si>
  <si>
    <t>kaki</t>
  </si>
  <si>
    <t>tangan</t>
  </si>
  <si>
    <t>kepala</t>
  </si>
  <si>
    <t>pinggul</t>
  </si>
  <si>
    <t>gambyong</t>
  </si>
  <si>
    <t>gandrung</t>
  </si>
  <si>
    <t>bedana</t>
  </si>
  <si>
    <t>saman</t>
  </si>
  <si>
    <t>berasal dari ponorogo</t>
  </si>
  <si>
    <t>ditampilkan diruang luas</t>
  </si>
  <si>
    <t>mengenakan topeng naga raksasa</t>
  </si>
  <si>
    <t>memerlukan tenaga besar untuk menampilkannya</t>
  </si>
  <si>
    <t>kostum</t>
  </si>
  <si>
    <t>kekompakan</t>
  </si>
  <si>
    <t>lamanya waktu</t>
  </si>
  <si>
    <t>musik pengiring</t>
  </si>
  <si>
    <t>MUATAN PKN</t>
  </si>
  <si>
    <t>MUATAN B. INDONESIA</t>
  </si>
  <si>
    <t>MUATAN IPA</t>
  </si>
  <si>
    <t>MUATAN IPS</t>
  </si>
  <si>
    <t>MUATAN SENI BUDAYA DAN PRAKARYA</t>
  </si>
  <si>
    <t>jujur</t>
  </si>
  <si>
    <t>peduli</t>
  </si>
  <si>
    <t>ramah</t>
  </si>
  <si>
    <t>bersyukur</t>
  </si>
  <si>
    <t>: TEMATIK . . .</t>
  </si>
  <si>
    <t>: MI NURUL ISLAM LABRUK KIDUL</t>
  </si>
  <si>
    <t>timbul pertengkaraantar budaya</t>
  </si>
  <si>
    <t>kelompok manyoritas bisa menang</t>
  </si>
  <si>
    <t xml:space="preserve">tercipta kerukunan dalam perbedaan </t>
  </si>
  <si>
    <t>hanya beberapa yang dapat kenyamanan</t>
  </si>
  <si>
    <t>memahami pengetahuan faktual, konseptual, prosedural, dan metakognitif pada tingkat dasar dengan cara mengamati, menanya, dan mencoba berdasarkan rasa ingin tahu tentang dirinya makhluk ciptaan tuhan dan kegiatannya dan benda-benda yang dijumpainya di rumah, di sekolah, dan tempat bermain.</t>
  </si>
  <si>
    <t>mengidentifikasi nilai-nilai pancasila dalam kehidupan sehari-hari</t>
  </si>
  <si>
    <t>mengidentifikasi perilaku yang sesuai dan tidak sesuai dengan nilai-nilai pancasila</t>
  </si>
  <si>
    <t>siswa dapat memberi contoh penerapan nilai-nilai pancasila dalam keluarga</t>
  </si>
  <si>
    <t>siswa dapat menyebutkan adat atau kebiasaan di masyarakat</t>
  </si>
  <si>
    <t>siswa dapat menyebutkan keragaman budaya yang ada di masyarakat</t>
  </si>
  <si>
    <t>siswa dapat menyebutkan perilaku yang sesuai dengan nilai-nilai pancasila di lingkungan masyarakat</t>
  </si>
  <si>
    <t>siswa dapat menyebutkan perilaku yang tidak sesuai dengan nilai-nilai pancasila</t>
  </si>
  <si>
    <t>siswa dapat menyebutkan pencerminan sila pada pancasila</t>
  </si>
  <si>
    <t>siswa dapat menyebutkan perilaku yang sesuai dengan nilai-nilai pancasila di lingkungan tempat tinggal</t>
  </si>
  <si>
    <t xml:space="preserve">buku tematik kelas v </t>
  </si>
  <si>
    <t>Pemilihan ketua kelas merupakan pencerminan nilai-nilai Pancasila yaitu sila ….</t>
  </si>
  <si>
    <t>sila 4</t>
  </si>
  <si>
    <t xml:space="preserve"> Tulislah perilaku yang sesuai dengan nilai-nilai Pancasila di lingkungan sekitarmu !
</t>
  </si>
  <si>
    <t>NUR RATNA P, S.Pd</t>
  </si>
  <si>
    <t>V</t>
  </si>
  <si>
    <t>Menentukan pokok pikiran dalam teks lisan dan tulis</t>
  </si>
  <si>
    <t>menentukan ide pokok bacaan</t>
  </si>
  <si>
    <t>siswa dapat menentukan ide pokok bacaan</t>
  </si>
  <si>
    <t>siswa dapat menentukan kalimat utama paragraf</t>
  </si>
  <si>
    <t>siswa dapat menyebutkan syarat paragraf yang baik</t>
  </si>
  <si>
    <t>siswa dapat menyebutkan letak kalimat utama</t>
  </si>
  <si>
    <t>siswa dapat menyebutkan cara menemukan ide pokok paragraf</t>
  </si>
  <si>
    <t>siswa dapat menuliskan cara menemukan ide pokok dalam sebuah paragraf</t>
  </si>
  <si>
    <t>buku tematik kelas V</t>
  </si>
  <si>
    <r>
      <rPr>
        <sz val="7"/>
        <color theme="1"/>
        <rFont val="Times New Roman"/>
        <family val="1"/>
      </rPr>
      <t xml:space="preserve"> </t>
    </r>
    <r>
      <rPr>
        <sz val="12"/>
        <color theme="1"/>
        <rFont val="Times New Roman"/>
        <family val="1"/>
      </rPr>
      <t>Dalam sebuah paragraf hanya terdapat satu pokok pikiran yang dinamakan dengan ….</t>
    </r>
  </si>
  <si>
    <t>ide pokok</t>
  </si>
  <si>
    <t>Tulislah cara menemukan ide pokok dalam paragraf ....</t>
  </si>
  <si>
    <t>membaca isi teks dalam setiap paragraf, menemukan kalimat utama di tiap-tiap paragraf</t>
  </si>
  <si>
    <t>menjelaskan alat gerak dan fungsinya pada hewan dan manusia serta cara memelihara kesehatan alat gerak manusia</t>
  </si>
  <si>
    <t>macam-macam kelainan pada tulang</t>
  </si>
  <si>
    <t>siswa dapat menyebutkan kelainan pada tulang belakang</t>
  </si>
  <si>
    <t xml:space="preserve">siswa dapat menyebutkan kelainan pada otot </t>
  </si>
  <si>
    <t>siswa dapat menyebutkan fungsi rangka pada manusia</t>
  </si>
  <si>
    <t>siswa dapat menyebutkan macam-macam gangguan pada tulang</t>
  </si>
  <si>
    <r>
      <rPr>
        <sz val="7"/>
        <color theme="1"/>
        <rFont val="Times New Roman"/>
        <family val="1"/>
      </rPr>
      <t xml:space="preserve"> </t>
    </r>
    <r>
      <rPr>
        <sz val="12"/>
        <color theme="1"/>
        <rFont val="Times New Roman"/>
        <family val="1"/>
      </rPr>
      <t>Kekurangan vitamin C dan kalsium pada usus akan menyebabkan kelainan pada sister gerak yang disebut dengan ….</t>
    </r>
  </si>
  <si>
    <t>Jelaskan macam-macam gangguan pada tulang !</t>
  </si>
  <si>
    <t>Osteoporosis</t>
  </si>
  <si>
    <t>skoliosis, lordosis, kifosis dll</t>
  </si>
  <si>
    <t>mengidentifikasi karakteristik geografis indonesia sebagai negara maritim dan agraris serta pengaruhnya terhadap kehidupan eko,sosial, budaya komunikasi serta transportasi</t>
  </si>
  <si>
    <t>kekayaan dan keneragaman yang dimiliki bangsa Indonesia</t>
  </si>
  <si>
    <t>siswa dapat menyebutkan pekerjaan sesuai kondisi sosial masyarakat</t>
  </si>
  <si>
    <t>siswa dapat menyebutkan bahan baku garam</t>
  </si>
  <si>
    <t>siswa dapat menyebutkan fungsi pelabuhan</t>
  </si>
  <si>
    <t>siswa dapat menyebutkan letak wilayah Indonesia</t>
  </si>
  <si>
    <t>siswa dapat menyebutkan fungsi bandara</t>
  </si>
  <si>
    <t>siswa dapat menyebutkan macam rumah adat beserta asal daerahnya</t>
  </si>
  <si>
    <t>SKOR</t>
  </si>
  <si>
    <t>Tulislah fungsi bandara bagi masyarakat !</t>
  </si>
  <si>
    <t xml:space="preserve">Sebutkan lima macam rumah adat beserta asal daerahnya </t>
  </si>
  <si>
    <t>sebagai tempat lepas  landas pesawat</t>
  </si>
  <si>
    <t>SBDP</t>
  </si>
  <si>
    <t xml:space="preserve">Memahami gambar cerita </t>
  </si>
  <si>
    <t>pengertian dan ciri komik</t>
  </si>
  <si>
    <t>siswa dapat menyebutkan alasan anak menyukai komik</t>
  </si>
  <si>
    <t>siswa dapat menyebutkan pengertian komik</t>
  </si>
  <si>
    <t>siswa dapat menyebutkan ciri-ciri komik</t>
  </si>
  <si>
    <t>siswa dapat menyebutkan sifat komik</t>
  </si>
  <si>
    <t>siswa dapat menyebutkan fungsi teks dalam komik</t>
  </si>
  <si>
    <r>
      <rPr>
        <sz val="7"/>
        <color theme="1"/>
        <rFont val="Times New Roman"/>
        <family val="1"/>
      </rPr>
      <t xml:space="preserve"> </t>
    </r>
    <r>
      <rPr>
        <sz val="12"/>
        <color theme="1"/>
        <rFont val="Times New Roman"/>
        <family val="1"/>
      </rPr>
      <t>Isi cerita komik biasanya bersifat ….</t>
    </r>
  </si>
  <si>
    <t>jenaka</t>
  </si>
  <si>
    <t>Tuliskan ciri-ciri komik yang baik !</t>
  </si>
  <si>
    <t>bersifat kepahlawanan, bersifat humor, proporsional</t>
  </si>
  <si>
    <t>NUR RATNA P,S.Pd</t>
  </si>
  <si>
    <t>PG,ISI,URAIAN</t>
  </si>
  <si>
    <t>: V / I (Satu)</t>
  </si>
  <si>
    <r>
      <rPr>
        <sz val="7"/>
        <color theme="1"/>
        <rFont val="Times New Roman"/>
        <family val="1"/>
      </rPr>
      <t xml:space="preserve"> </t>
    </r>
    <r>
      <rPr>
        <sz val="12"/>
        <color theme="1"/>
        <rFont val="Times New Roman"/>
        <family val="1"/>
      </rPr>
      <t xml:space="preserve">Dibawah ini yang bukan alasan anak menyukai komik adalah ….                          a. Tampilannya menarik
b. Bahasa mudah dipahami
c. Alur ceritanya rumit
d. Penyajiannya berbentuk serial
</t>
    </r>
  </si>
  <si>
    <t xml:space="preserve">Bentuk seni yang menggunakan gambar-gambar tidak bergerak dan membentuk jalinan cerita disebut ….                                          a. Komik   c. Cerpen
b. Film   d. Pantomim
</t>
  </si>
  <si>
    <t xml:space="preserve">Dibawah ini yang bukan ciri-ciri komik adalah a. Proporsional 
b. Biasanya bersifat kepahlawanan
c. Menyediakan humor
d. Menggunakan gambar bergerak
</t>
  </si>
  <si>
    <t xml:space="preserve">Kata komik berasal dari komik yang bersifat …a. Jenaka   c. Serius 
b. Tegas        d. Cerita tidak bergambar
</t>
  </si>
  <si>
    <r>
      <rPr>
        <sz val="7"/>
        <color theme="1"/>
        <rFont val="Times New Roman"/>
        <family val="1"/>
      </rPr>
      <t xml:space="preserve"> </t>
    </r>
    <r>
      <rPr>
        <sz val="12"/>
        <color theme="1"/>
        <rFont val="Times New Roman"/>
        <family val="1"/>
      </rPr>
      <t xml:space="preserve">Dibawah ini yang bukan fungsi dari teks dalam komik adalah ….                                          a. Menjelaskan cerita
b. Melengkapi ncerita
c. Memperdalam penyampaian gambar
d. Mempercantik gambar
</t>
    </r>
  </si>
  <si>
    <t xml:space="preserve"> Menghormati kedua orang tua adalah contoh penerapan nilai-nilai Pancasila di lingkungan….     a. Sekolah   c. Keluarga
b. Masyarakat  d. Tempat bermain
</t>
  </si>
  <si>
    <t xml:space="preserve">Bersih desa merupakan tradisi penduduk desa yang dilakukan bertujuan untuk ….a. Bersyukur kepada Tuhan
b. Memberi bantuan
c. Hiburan semata
d. Foya-foya
</t>
  </si>
  <si>
    <t xml:space="preserve">Adanya keragaman budaya menunjukkan bahwa setiap suku bangsa memiliki budaya yang ….a. Serupa   c. Berbeda
b. Saling bersaing  d. Sama
</t>
  </si>
  <si>
    <t xml:space="preserve">Melaksanakan kerja bakti dan ronda malam adalah contoh penerapan nilai-nilai Pancasila di lingkungan ….a. Sekolah   c. Keluarga
b. Masyarakat  d. Tempat bermain
</t>
  </si>
  <si>
    <t xml:space="preserve">Dibawah ini yang bukan contoh sikap mencerminkan nilai Pancasila adalah ….a. Selalu tertib dalam menjalankan ibadah
b. Menolong sesame teman yang sedang kesusahan
c. Tidak berkelahi sesame teman
d. Memberi jawaban ulangan kepada teman
</t>
  </si>
  <si>
    <t xml:space="preserve">Ide pokok paragraf di atas adalah ….a. HP tidak hanya di gunakan di kota, tetapi juga di desa
b. Handphone merupakan alat komunikasi yang populer
c. Harga HP bervariatif dan relatif terjangkau untuk orang desa maupun kota
d. HP tidak lagi merupakan alat komunikasi yang hanya dimiliki oleh kalangan menengah atas
</t>
  </si>
  <si>
    <t xml:space="preserve"> Kalimat utama paragraf tersebut adalah ….a. Tidak hanya di kota, kini orang-orang di desa pun sudah menggunakan HP untuk berkomunikasi
b. Handphone merupakan alat komunikasi yang popular di semua kalangan
c. Handphone mudah dibawa, harganya bervariatif, dan relatif terjangakau
d. Handphone merupakan alat komunikasi populer di desa
</t>
  </si>
  <si>
    <t xml:space="preserve">Salah satu syarat suatu paragraf dikatakan baik yaitu….                                   a. Kepaduan 
b. Memiliki banyak pokok pikiran
c. Tidak runtut
d. Tidak terdapat kalimat penjelas
</t>
  </si>
  <si>
    <t xml:space="preserve">Kalimat utama yang terletak di awal paragraph disebut dengan….                   a. Induktif      c. Campuran
b. Deduktif   d. Deduktif-Induktif
</t>
  </si>
  <si>
    <r>
      <rPr>
        <sz val="7"/>
        <color theme="1"/>
        <rFont val="Times New Roman"/>
        <family val="1"/>
      </rPr>
      <t xml:space="preserve"> </t>
    </r>
    <r>
      <rPr>
        <sz val="12"/>
        <color theme="1"/>
        <rFont val="Times New Roman"/>
        <family val="1"/>
      </rPr>
      <t xml:space="preserve">Salah satu cara menemukan ide pokok dalam sebuah paragraf adalah dengan ….                                                            a. Membaca sebagian isi bacaan
b. Menemukan kalimat penjelas
c. Mencermati isi tiap paragraf
d. Menemukan kalimat utama
</t>
    </r>
  </si>
  <si>
    <t xml:space="preserve">Skoliosis adalah kebiasaan sikap duduk dalam posisi miring, sehingga tilang belakang bengkok ke ….     a. Depan    c. Atas
b. Belakang  d. Samping
</t>
  </si>
  <si>
    <t xml:space="preserve">Stiff adalah suatu kelainan yang terjadi karena peradangan otot pada bagian ….a. Leher   c. Kaki
b. Tangan   d. Perut
</t>
  </si>
  <si>
    <r>
      <rPr>
        <sz val="7"/>
        <color theme="1"/>
        <rFont val="Times New Roman"/>
        <family val="1"/>
      </rPr>
      <t xml:space="preserve">   </t>
    </r>
    <r>
      <rPr>
        <sz val="12"/>
        <color theme="1"/>
        <rFont val="Times New Roman"/>
        <family val="1"/>
      </rPr>
      <t xml:space="preserve">Berikut ini yang bukan merupakan fungsi rangka manusia adalah …                   a. Alat gerak aktif  
b. Tempat melekatnya otot 
c. Penegak tubuh
d. Pemberi bentuk tubuh
</t>
    </r>
  </si>
  <si>
    <r>
      <rPr>
        <sz val="7"/>
        <color theme="1"/>
        <rFont val="Times New Roman"/>
        <family val="1"/>
      </rPr>
      <t xml:space="preserve"> </t>
    </r>
    <r>
      <rPr>
        <sz val="12"/>
        <color theme="1"/>
        <rFont val="Times New Roman"/>
        <family val="1"/>
      </rPr>
      <t xml:space="preserve">Kelainan otot yang disebabkan adanya infeksi bakteri Clostridium Tetani adalah ….a. Astrofi   c. Stiff
b. Tetanus   d. Hipertrofi
</t>
    </r>
  </si>
  <si>
    <r>
      <rPr>
        <sz val="7"/>
        <color theme="1"/>
        <rFont val="Times New Roman"/>
        <family val="1"/>
      </rPr>
      <t xml:space="preserve">   </t>
    </r>
    <r>
      <rPr>
        <sz val="12"/>
        <color theme="1"/>
        <rFont val="Times New Roman"/>
        <family val="1"/>
      </rPr>
      <t xml:space="preserve">Kelainan tulang belakang yang terlalu bengkok ke belakang atau bongkok disebut ….                                     a. Lordosis   c. Kifosis
b. Skoliosis   d. Osteoporosis
</t>
    </r>
  </si>
  <si>
    <t xml:space="preserve">Penduduk di pesisir pantai umumnya bekerja sebagai ….     a. Nelayan   c. Petani buah
b. Petani sayur  d. Buruh perkebunan
</t>
  </si>
  <si>
    <r>
      <rPr>
        <sz val="7"/>
        <color theme="1"/>
        <rFont val="Times New Roman"/>
        <family val="1"/>
      </rPr>
      <t xml:space="preserve"> </t>
    </r>
    <r>
      <rPr>
        <sz val="12"/>
        <color theme="1"/>
        <rFont val="Times New Roman"/>
        <family val="1"/>
      </rPr>
      <t xml:space="preserve">Petani garam di pesisir pantai memproduksi garam dari bahan baku ….a. Air tanah  c. Air danau
b. Air sungai  d. Air laut
</t>
    </r>
  </si>
  <si>
    <t xml:space="preserve">Nelayan menjual ikan hasil tangkapannya ke …                         a. Supermarket   c. hotel
b. Tempat pelelangan ikan        d. SPBU
</t>
  </si>
  <si>
    <t xml:space="preserve">Dibawah ini bukan fungsi dari pelabuhan yaiu …                             a. Penghubung   c. Mata rantai
b. Pintu gerbang  d. Penyedia barang
</t>
  </si>
  <si>
    <t xml:space="preserve">Wilayah Indonesia terletak di antara dua benua, yaitu …          a. Asia dan Amerika c. Asia dan Afrika
b. Asia dan Australia  d. Afrika dan Amerika
</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</si>
</sst>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1"/>
      <scheme val="minor"/>
    </font>
    <font>
      <b/>
      <sz val="12"/>
      <color theme="1"/>
      <name val="Times New Roman"/>
      <family val="1"/>
    </font>
    <font>
      <sz val="12"/>
      <color theme="1"/>
      <name val="Times New Roman"/>
      <family val="1"/>
    </font>
    <font>
      <b/>
      <u/>
      <sz val="12"/>
      <color theme="1"/>
      <name val="Times New Roman"/>
      <family val="1"/>
    </font>
    <font>
      <b/>
      <sz val="12"/>
      <color theme="1"/>
      <name val="Times New Roman"/>
      <family val="1"/>
    </font>
    <font>
      <sz val="11"/>
      <color theme="1"/>
      <name val="Calibri"/>
      <family val="2"/>
      <charset val="1"/>
      <scheme val="minor"/>
    </font>
    <font>
      <sz val="12"/>
      <color theme="1"/>
      <name val="Times New Roman"/>
      <family val="1"/>
    </font>
    <font>
      <b/>
      <sz val="12"/>
      <color rgb="FFFF0000"/>
      <name val="Times New Roman"/>
      <family val="1"/>
    </font>
    <font>
      <sz val="12"/>
      <color rgb="FFFF0000"/>
      <name val="Times New Roman"/>
      <family val="1"/>
    </font>
    <font>
      <b/>
      <sz val="12"/>
      <color theme="0"/>
      <name val="Times New Roman"/>
      <family val="1"/>
    </font>
    <font>
      <sz val="16"/>
      <color theme="1"/>
      <name val="Goudy Stout"/>
      <family val="1"/>
    </font>
    <font>
      <b/>
      <sz val="11"/>
      <color theme="1"/>
      <name val="Calibri"/>
      <family val="2"/>
      <scheme val="minor"/>
    </font>
    <font>
      <sz val="12"/>
      <name val="Times New Roman"/>
      <family val="1"/>
    </font>
    <font>
      <b/>
      <sz val="12"/>
      <name val="Times New Roman"/>
      <family val="1"/>
    </font>
    <font>
      <b/>
      <u/>
      <sz val="11"/>
      <color theme="1"/>
      <name val="Calibri"/>
      <family val="2"/>
      <scheme val="minor"/>
    </font>
    <font>
      <sz val="7"/>
      <color theme="1"/>
      <name val="Times New Roman"/>
      <family val="1"/>
    </font>
  </fonts>
  <fills count="4">
    <fill>
      <patternFill patternType="none"/>
    </fill>
    <fill>
      <patternFill patternType="gray125"/>
    </fill>
    <fill>
      <patternFill patternType="solid">
        <fgColor rgb="FFFFFF00"/>
        <bgColor indexed="64"/>
      </patternFill>
    </fill>
    <fill>
      <patternFill patternType="solid">
        <fgColor theme="1" tint="0.3499862666707357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7">
    <xf numFmtId="0" fontId="0" fillId="0" borderId="0" xfId="0"/>
    <xf numFmtId="0" fontId="1" fillId="0" borderId="0" xfId="0" applyFont="1" applyAlignment="1">
      <alignment horizontal="center" vertical="center"/>
    </xf>
    <xf numFmtId="0" fontId="2" fillId="0" borderId="0" xfId="0" applyFont="1" applyAlignment="1">
      <alignment vertical="center"/>
    </xf>
    <xf numFmtId="0" fontId="3" fillId="0" borderId="0" xfId="0" applyFont="1" applyAlignment="1">
      <alignment vertical="center"/>
    </xf>
    <xf numFmtId="0" fontId="2" fillId="0" borderId="1" xfId="0" applyFont="1" applyBorder="1" applyAlignment="1">
      <alignmen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6" fillId="0" borderId="0" xfId="0" applyFont="1" applyAlignment="1">
      <alignment vertical="center" wrapText="1"/>
    </xf>
    <xf numFmtId="0" fontId="0" fillId="0" borderId="0" xfId="0" applyAlignment="1">
      <alignment horizontal="center"/>
    </xf>
    <xf numFmtId="0" fontId="6" fillId="0" borderId="1" xfId="0" applyFont="1" applyBorder="1" applyAlignment="1">
      <alignment vertical="center" shrinkToFit="1"/>
    </xf>
    <xf numFmtId="0" fontId="1"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2" borderId="1" xfId="0" applyFont="1" applyFill="1" applyBorder="1" applyAlignment="1">
      <alignment vertical="center" wrapText="1"/>
    </xf>
    <xf numFmtId="0" fontId="9" fillId="3" borderId="1"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shrinkToFit="1"/>
    </xf>
    <xf numFmtId="0" fontId="4" fillId="0" borderId="0" xfId="0" applyFont="1" applyAlignment="1">
      <alignment horizontal="center" vertical="center"/>
    </xf>
    <xf numFmtId="0" fontId="12" fillId="0" borderId="1" xfId="0" applyFont="1" applyFill="1" applyBorder="1" applyAlignment="1">
      <alignment horizontal="center" vertical="center" wrapText="1"/>
    </xf>
    <xf numFmtId="0" fontId="11" fillId="0" borderId="0" xfId="0" applyFont="1" applyAlignment="1">
      <alignment horizontal="center" vertical="center"/>
    </xf>
    <xf numFmtId="0" fontId="13" fillId="0" borderId="1" xfId="0" applyFont="1" applyFill="1" applyBorder="1" applyAlignment="1">
      <alignment horizontal="center" vertical="center" wrapText="1" shrinkToFit="1"/>
    </xf>
    <xf numFmtId="0" fontId="1" fillId="0" borderId="1" xfId="0" applyFont="1" applyFill="1" applyBorder="1" applyAlignment="1">
      <alignment horizontal="center" vertical="center" wrapText="1"/>
    </xf>
    <xf numFmtId="0" fontId="14" fillId="0" borderId="0" xfId="0" applyFont="1"/>
    <xf numFmtId="0" fontId="2" fillId="0" borderId="0" xfId="0" applyFont="1" applyAlignment="1">
      <alignment horizontal="justify" vertical="center"/>
    </xf>
    <xf numFmtId="0" fontId="2" fillId="0" borderId="1" xfId="0" applyFont="1" applyBorder="1" applyAlignment="1">
      <alignment horizontal="justify" vertical="center"/>
    </xf>
    <xf numFmtId="0" fontId="2" fillId="0" borderId="1" xfId="0" applyFont="1" applyBorder="1" applyAlignment="1">
      <alignment horizontal="justify" vertical="center" wrapText="1"/>
    </xf>
    <xf numFmtId="0" fontId="2" fillId="0" borderId="0" xfId="0" applyFont="1" applyAlignment="1">
      <alignment horizontal="justify" vertical="center" wrapText="1"/>
    </xf>
    <xf numFmtId="0" fontId="1"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6" fillId="2" borderId="1" xfId="0" applyFont="1" applyFill="1" applyBorder="1" applyAlignment="1">
      <alignment horizontal="center" vertical="center" wrapText="1"/>
    </xf>
    <xf numFmtId="0" fontId="8" fillId="0" borderId="1" xfId="0" applyFont="1" applyBorder="1" applyAlignment="1">
      <alignment vertical="center" wrapText="1"/>
    </xf>
    <xf numFmtId="0" fontId="6" fillId="0" borderId="1" xfId="0" applyFont="1" applyBorder="1" applyAlignment="1">
      <alignment horizontal="center" vertical="center" wrapText="1"/>
    </xf>
    <xf numFmtId="0" fontId="4" fillId="0" borderId="0" xfId="0" applyFont="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8"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8"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3" fillId="0" borderId="1" xfId="0" applyFont="1" applyFill="1" applyBorder="1" applyAlignment="1">
      <alignment horizontal="center" vertical="center" shrinkToFit="1"/>
    </xf>
    <xf numFmtId="0" fontId="6" fillId="0" borderId="0" xfId="0" applyFont="1" applyAlignment="1">
      <alignment horizontal="center" vertical="top"/>
    </xf>
    <xf numFmtId="0" fontId="6" fillId="0" borderId="0" xfId="0" applyFont="1" applyAlignment="1">
      <alignment horizontal="left" vertical="center" wrapText="1" shrinkToFit="1"/>
    </xf>
    <xf numFmtId="0" fontId="6"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Spin" dx="22" fmlaLink="$G$3" inc="2" max="30000" min="1" page="10" val="7"/>
</file>

<file path=xl/ctrlProps/ctrlProp2.xml><?xml version="1.0" encoding="utf-8"?>
<formControlPr xmlns="http://schemas.microsoft.com/office/spreadsheetml/2009/9/main" objectType="Spin" dx="22" fmlaLink="$H$4" inc="2" max="30000" min="1" page="10" val="7"/>
</file>

<file path=xl/ctrlProps/ctrlProp3.xml><?xml version="1.0" encoding="utf-8"?>
<formControlPr xmlns="http://schemas.microsoft.com/office/spreadsheetml/2009/9/main" objectType="Spin" dx="22" fmlaLink="$H$4" inc="2" max="30000" min="1" page="10" val="7"/>
</file>

<file path=xl/ctrlProps/ctrlProp4.xml><?xml version="1.0" encoding="utf-8"?>
<formControlPr xmlns="http://schemas.microsoft.com/office/spreadsheetml/2009/9/main" objectType="Spin" dx="22" fmlaLink="$H$4" inc="2" max="30000" min="1" page="10" val="7"/>
</file>

<file path=xl/ctrlProps/ctrlProp5.xml><?xml version="1.0" encoding="utf-8"?>
<formControlPr xmlns="http://schemas.microsoft.com/office/spreadsheetml/2009/9/main" objectType="Spin" dx="22" fmlaLink="$H$4" inc="2" max="30000" min="1" page="10" val="7"/>
</file>

<file path=xl/ctrlProps/ctrlProp6.xml><?xml version="1.0" encoding="utf-8"?>
<formControlPr xmlns="http://schemas.microsoft.com/office/spreadsheetml/2009/9/main" objectType="Spin" dx="22" fmlaLink="$H$4" inc="2" max="30000" min="1" page="10" val="7"/>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276225</xdr:colOff>
          <xdr:row>4</xdr:row>
          <xdr:rowOff>95250</xdr:rowOff>
        </xdr:from>
        <xdr:to>
          <xdr:col>7</xdr:col>
          <xdr:colOff>361950</xdr:colOff>
          <xdr:row>5</xdr:row>
          <xdr:rowOff>495300</xdr:rowOff>
        </xdr:to>
        <xdr:sp macro="" textlink="">
          <xdr:nvSpPr>
            <xdr:cNvPr id="2049" name="Spinner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276225</xdr:colOff>
          <xdr:row>5</xdr:row>
          <xdr:rowOff>95250</xdr:rowOff>
        </xdr:from>
        <xdr:to>
          <xdr:col>8</xdr:col>
          <xdr:colOff>361950</xdr:colOff>
          <xdr:row>6</xdr:row>
          <xdr:rowOff>495300</xdr:rowOff>
        </xdr:to>
        <xdr:sp macro="" textlink="">
          <xdr:nvSpPr>
            <xdr:cNvPr id="5121" name="Spinner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209550</xdr:colOff>
          <xdr:row>5</xdr:row>
          <xdr:rowOff>304800</xdr:rowOff>
        </xdr:from>
        <xdr:to>
          <xdr:col>8</xdr:col>
          <xdr:colOff>295275</xdr:colOff>
          <xdr:row>6</xdr:row>
          <xdr:rowOff>704850</xdr:rowOff>
        </xdr:to>
        <xdr:sp macro="" textlink="">
          <xdr:nvSpPr>
            <xdr:cNvPr id="6145" name="Spinner 1" hidden="1">
              <a:extLst>
                <a:ext uri="{63B3BB69-23CF-44E3-9099-C40C66FF867C}">
                  <a14:compatExt spid="_x0000_s6145"/>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209550</xdr:colOff>
          <xdr:row>5</xdr:row>
          <xdr:rowOff>304800</xdr:rowOff>
        </xdr:from>
        <xdr:to>
          <xdr:col>8</xdr:col>
          <xdr:colOff>295275</xdr:colOff>
          <xdr:row>6</xdr:row>
          <xdr:rowOff>704850</xdr:rowOff>
        </xdr:to>
        <xdr:sp macro="" textlink="">
          <xdr:nvSpPr>
            <xdr:cNvPr id="9217" name="Spinner 1" hidden="1">
              <a:extLst>
                <a:ext uri="{63B3BB69-23CF-44E3-9099-C40C66FF867C}">
                  <a14:compatExt spid="_x0000_s9217"/>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209550</xdr:colOff>
          <xdr:row>5</xdr:row>
          <xdr:rowOff>304800</xdr:rowOff>
        </xdr:from>
        <xdr:to>
          <xdr:col>8</xdr:col>
          <xdr:colOff>295275</xdr:colOff>
          <xdr:row>6</xdr:row>
          <xdr:rowOff>704850</xdr:rowOff>
        </xdr:to>
        <xdr:sp macro="" textlink="">
          <xdr:nvSpPr>
            <xdr:cNvPr id="11265" name="Spinner 1" hidden="1">
              <a:extLst>
                <a:ext uri="{63B3BB69-23CF-44E3-9099-C40C66FF867C}">
                  <a14:compatExt spid="_x0000_s11265"/>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209550</xdr:colOff>
          <xdr:row>5</xdr:row>
          <xdr:rowOff>304800</xdr:rowOff>
        </xdr:from>
        <xdr:to>
          <xdr:col>8</xdr:col>
          <xdr:colOff>295275</xdr:colOff>
          <xdr:row>6</xdr:row>
          <xdr:rowOff>704850</xdr:rowOff>
        </xdr:to>
        <xdr:sp macro="" textlink="">
          <xdr:nvSpPr>
            <xdr:cNvPr id="13313" name="Spinner 1" hidden="1">
              <a:extLst>
                <a:ext uri="{63B3BB69-23CF-44E3-9099-C40C66FF867C}">
                  <a14:compatExt spid="_x0000_s1331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trlProp" Target="../ctrlProps/ctrlProp6.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C7" sqref="C7"/>
    </sheetView>
  </sheetViews>
  <sheetFormatPr defaultRowHeight="15" x14ac:dyDescent="0.25"/>
  <cols>
    <col min="1" max="1" width="25.5703125" bestFit="1" customWidth="1"/>
    <col min="2" max="2" width="2" customWidth="1"/>
  </cols>
  <sheetData>
    <row r="1" spans="1:3" ht="15.75" x14ac:dyDescent="0.25">
      <c r="A1" s="10" t="s">
        <v>1</v>
      </c>
      <c r="B1" s="10" t="s">
        <v>62</v>
      </c>
      <c r="C1" t="s">
        <v>65</v>
      </c>
    </row>
    <row r="2" spans="1:3" ht="15.75" x14ac:dyDescent="0.25">
      <c r="A2" s="10" t="s">
        <v>2</v>
      </c>
      <c r="B2" s="10" t="s">
        <v>62</v>
      </c>
      <c r="C2" t="s">
        <v>160</v>
      </c>
    </row>
    <row r="3" spans="1:3" ht="15.75" x14ac:dyDescent="0.25">
      <c r="A3" s="11" t="s">
        <v>4</v>
      </c>
      <c r="B3" s="10" t="s">
        <v>62</v>
      </c>
      <c r="C3" t="s">
        <v>66</v>
      </c>
    </row>
    <row r="4" spans="1:3" ht="15.75" x14ac:dyDescent="0.25">
      <c r="A4" s="10" t="s">
        <v>3</v>
      </c>
      <c r="B4" s="10" t="s">
        <v>62</v>
      </c>
      <c r="C4" t="s">
        <v>67</v>
      </c>
    </row>
    <row r="5" spans="1:3" ht="15.75" x14ac:dyDescent="0.25">
      <c r="A5" s="10" t="s">
        <v>63</v>
      </c>
      <c r="B5" s="10" t="s">
        <v>62</v>
      </c>
      <c r="C5" t="s">
        <v>161</v>
      </c>
    </row>
    <row r="6" spans="1:3" ht="15.75" x14ac:dyDescent="0.25">
      <c r="A6" s="10" t="s">
        <v>64</v>
      </c>
      <c r="B6" s="10" t="s">
        <v>62</v>
      </c>
      <c r="C6" t="s">
        <v>68</v>
      </c>
    </row>
    <row r="7" spans="1:3" ht="15.75" x14ac:dyDescent="0.25">
      <c r="A7" s="10" t="s">
        <v>7</v>
      </c>
      <c r="B7" s="10" t="s">
        <v>62</v>
      </c>
      <c r="C7" t="s">
        <v>71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topLeftCell="A6" zoomScaleNormal="100" workbookViewId="0">
      <pane xSplit="1" ySplit="4" topLeftCell="E12" activePane="bottomRight" state="frozen"/>
      <selection activeCell="A6" sqref="A6"/>
      <selection pane="topRight" activeCell="B6" sqref="B6"/>
      <selection pane="bottomLeft" activeCell="A10" sqref="A10"/>
      <selection pane="bottomRight" activeCell="B11" sqref="B11"/>
    </sheetView>
  </sheetViews>
  <sheetFormatPr defaultRowHeight="15" x14ac:dyDescent="0.25"/>
  <cols>
    <col min="1" max="1" width="5" customWidth="1"/>
    <col min="2" max="2" width="34.42578125" customWidth="1"/>
    <col min="3" max="3" width="26.5703125" customWidth="1"/>
    <col min="4" max="4" width="26.42578125" customWidth="1"/>
    <col min="5" max="5" width="18.28515625" customWidth="1"/>
    <col min="6" max="6" width="20" customWidth="1"/>
    <col min="7" max="7" width="15.140625" customWidth="1"/>
    <col min="8" max="8" width="12.28515625" customWidth="1"/>
    <col min="9" max="9" width="17.140625" customWidth="1"/>
    <col min="10" max="10" width="12.28515625" customWidth="1"/>
    <col min="11" max="11" width="40.42578125" customWidth="1"/>
    <col min="12" max="12" width="18.140625" customWidth="1"/>
    <col min="14" max="17" width="11.28515625" customWidth="1"/>
  </cols>
  <sheetData>
    <row r="1" spans="1:17" ht="15.75" x14ac:dyDescent="0.25">
      <c r="A1" s="33" t="s">
        <v>16</v>
      </c>
      <c r="B1" s="33"/>
      <c r="C1" s="33"/>
      <c r="D1" s="33"/>
      <c r="E1" s="33"/>
      <c r="F1" s="33"/>
      <c r="G1" s="33"/>
      <c r="H1" s="33"/>
      <c r="I1" s="33"/>
    </row>
    <row r="2" spans="1:17" ht="15.75" x14ac:dyDescent="0.25">
      <c r="A2" s="33" t="s">
        <v>17</v>
      </c>
      <c r="B2" s="33"/>
      <c r="C2" s="33"/>
      <c r="D2" s="33"/>
      <c r="E2" s="33"/>
      <c r="F2" s="33"/>
      <c r="G2" s="33"/>
      <c r="H2" s="33"/>
      <c r="I2" s="33"/>
    </row>
    <row r="3" spans="1:17" ht="15.75" x14ac:dyDescent="0.25">
      <c r="A3" s="33" t="s">
        <v>18</v>
      </c>
      <c r="B3" s="33"/>
      <c r="C3" s="33"/>
      <c r="D3" s="33"/>
      <c r="E3" s="33"/>
      <c r="F3" s="33"/>
      <c r="G3" s="33"/>
      <c r="H3" s="33"/>
      <c r="I3" s="33"/>
    </row>
    <row r="4" spans="1:17" ht="15.75" x14ac:dyDescent="0.25">
      <c r="A4" s="1"/>
    </row>
    <row r="5" spans="1:17" ht="15.75" x14ac:dyDescent="0.25">
      <c r="A5" s="2" t="s">
        <v>19</v>
      </c>
      <c r="C5" s="2" t="str">
        <f>": MI Nurul Islam Labruk Kidul"</f>
        <v>: MI Nurul Islam Labruk Kidul</v>
      </c>
    </row>
    <row r="6" spans="1:17" ht="15.75" x14ac:dyDescent="0.25">
      <c r="A6" s="2" t="s">
        <v>20</v>
      </c>
      <c r="C6" s="2" t="s">
        <v>197</v>
      </c>
    </row>
    <row r="7" spans="1:17" ht="15.75" x14ac:dyDescent="0.25">
      <c r="A7" s="2" t="s">
        <v>6</v>
      </c>
      <c r="C7" s="2" t="str">
        <f>": 5"&amp;" / Ganjil"</f>
        <v>: 5 / Ganjil</v>
      </c>
    </row>
    <row r="8" spans="1:17" ht="15.75" x14ac:dyDescent="0.25">
      <c r="A8" s="2" t="s">
        <v>21</v>
      </c>
      <c r="C8" s="2" t="s">
        <v>29</v>
      </c>
    </row>
    <row r="9" spans="1:17" ht="31.5" x14ac:dyDescent="0.25">
      <c r="A9" s="5" t="s">
        <v>22</v>
      </c>
      <c r="B9" s="14" t="s">
        <v>8</v>
      </c>
      <c r="C9" s="14" t="s">
        <v>11</v>
      </c>
      <c r="D9" s="14" t="s">
        <v>13</v>
      </c>
      <c r="E9" s="14" t="s">
        <v>23</v>
      </c>
      <c r="F9" s="15" t="s">
        <v>24</v>
      </c>
      <c r="G9" s="14" t="s">
        <v>9</v>
      </c>
      <c r="H9" s="15" t="s">
        <v>25</v>
      </c>
      <c r="I9" s="15" t="s">
        <v>26</v>
      </c>
      <c r="J9" s="17" t="s">
        <v>10</v>
      </c>
      <c r="K9" s="17" t="s">
        <v>12</v>
      </c>
      <c r="L9" s="17" t="s">
        <v>15</v>
      </c>
      <c r="N9" s="18" t="s">
        <v>35</v>
      </c>
      <c r="O9" s="18" t="s">
        <v>37</v>
      </c>
      <c r="P9" s="18" t="s">
        <v>39</v>
      </c>
      <c r="Q9" s="18" t="s">
        <v>41</v>
      </c>
    </row>
    <row r="10" spans="1:17" ht="204" customHeight="1" x14ac:dyDescent="0.25">
      <c r="A10" s="6">
        <v>1</v>
      </c>
      <c r="B10" s="7" t="s">
        <v>146</v>
      </c>
      <c r="C10" s="4" t="s">
        <v>198</v>
      </c>
      <c r="D10" s="7" t="s">
        <v>199</v>
      </c>
      <c r="E10" s="4" t="s">
        <v>200</v>
      </c>
      <c r="F10" s="6" t="s">
        <v>31</v>
      </c>
      <c r="G10" s="6">
        <v>1</v>
      </c>
      <c r="H10" s="6">
        <v>10</v>
      </c>
      <c r="I10" s="6"/>
      <c r="J10" s="6" t="s">
        <v>170</v>
      </c>
      <c r="K10" s="31" t="s">
        <v>212</v>
      </c>
      <c r="L10" s="6" t="s">
        <v>76</v>
      </c>
      <c r="N10" s="19" t="s">
        <v>136</v>
      </c>
      <c r="O10" s="19" t="s">
        <v>137</v>
      </c>
      <c r="P10" s="19" t="s">
        <v>138</v>
      </c>
      <c r="Q10" s="19" t="s">
        <v>139</v>
      </c>
    </row>
    <row r="11" spans="1:17" ht="198.75" customHeight="1" x14ac:dyDescent="0.25">
      <c r="A11" s="6">
        <v>2</v>
      </c>
      <c r="B11" s="7" t="s">
        <v>146</v>
      </c>
      <c r="C11" s="7" t="s">
        <v>198</v>
      </c>
      <c r="D11" s="7" t="s">
        <v>199</v>
      </c>
      <c r="E11" s="7" t="s">
        <v>201</v>
      </c>
      <c r="F11" s="6" t="s">
        <v>31</v>
      </c>
      <c r="G11" s="6">
        <v>2</v>
      </c>
      <c r="H11" s="6">
        <v>10</v>
      </c>
      <c r="I11" s="6"/>
      <c r="J11" s="6" t="s">
        <v>170</v>
      </c>
      <c r="K11" s="32" t="s">
        <v>213</v>
      </c>
      <c r="L11" s="6" t="s">
        <v>34</v>
      </c>
      <c r="N11" s="19" t="s">
        <v>142</v>
      </c>
      <c r="O11" s="19" t="s">
        <v>143</v>
      </c>
      <c r="P11" s="19" t="s">
        <v>144</v>
      </c>
      <c r="Q11" s="19" t="s">
        <v>145</v>
      </c>
    </row>
    <row r="12" spans="1:17" ht="199.5" customHeight="1" x14ac:dyDescent="0.25">
      <c r="A12" s="6">
        <v>3</v>
      </c>
      <c r="B12" s="7" t="s">
        <v>146</v>
      </c>
      <c r="C12" s="7" t="s">
        <v>198</v>
      </c>
      <c r="D12" s="7" t="s">
        <v>199</v>
      </c>
      <c r="E12" s="7" t="s">
        <v>202</v>
      </c>
      <c r="F12" s="6" t="s">
        <v>31</v>
      </c>
      <c r="G12" s="6">
        <v>3</v>
      </c>
      <c r="H12" s="6">
        <v>10</v>
      </c>
      <c r="I12" s="6"/>
      <c r="J12" s="6" t="s">
        <v>170</v>
      </c>
      <c r="K12" s="7" t="s">
        <v>214</v>
      </c>
      <c r="L12" s="6" t="s">
        <v>43</v>
      </c>
      <c r="N12" s="19" t="s">
        <v>48</v>
      </c>
      <c r="O12" s="19" t="s">
        <v>49</v>
      </c>
      <c r="P12" s="19" t="s">
        <v>50</v>
      </c>
      <c r="Q12" s="19" t="s">
        <v>51</v>
      </c>
    </row>
    <row r="13" spans="1:17" ht="213" customHeight="1" x14ac:dyDescent="0.25">
      <c r="A13" s="6">
        <v>4</v>
      </c>
      <c r="B13" s="7" t="s">
        <v>146</v>
      </c>
      <c r="C13" s="7" t="s">
        <v>198</v>
      </c>
      <c r="D13" s="7" t="s">
        <v>199</v>
      </c>
      <c r="E13" s="7" t="s">
        <v>203</v>
      </c>
      <c r="F13" s="6" t="s">
        <v>31</v>
      </c>
      <c r="G13" s="6">
        <v>4</v>
      </c>
      <c r="H13" s="6">
        <v>10</v>
      </c>
      <c r="I13" s="6"/>
      <c r="J13" s="6" t="s">
        <v>170</v>
      </c>
      <c r="K13" s="7" t="s">
        <v>215</v>
      </c>
      <c r="L13" s="6" t="s">
        <v>34</v>
      </c>
      <c r="N13" s="19" t="s">
        <v>52</v>
      </c>
      <c r="O13" s="19" t="s">
        <v>53</v>
      </c>
      <c r="P13" s="19" t="s">
        <v>54</v>
      </c>
      <c r="Q13" s="19" t="s">
        <v>55</v>
      </c>
    </row>
    <row r="14" spans="1:17" ht="206.25" customHeight="1" x14ac:dyDescent="0.25">
      <c r="A14" s="6">
        <v>5</v>
      </c>
      <c r="B14" s="7" t="s">
        <v>146</v>
      </c>
      <c r="C14" s="7" t="s">
        <v>198</v>
      </c>
      <c r="D14" s="7" t="s">
        <v>199</v>
      </c>
      <c r="E14" s="7" t="s">
        <v>204</v>
      </c>
      <c r="F14" s="6" t="s">
        <v>31</v>
      </c>
      <c r="G14" s="6">
        <v>5</v>
      </c>
      <c r="H14" s="6">
        <v>10</v>
      </c>
      <c r="I14" s="6"/>
      <c r="J14" s="6" t="s">
        <v>170</v>
      </c>
      <c r="K14" s="31" t="s">
        <v>216</v>
      </c>
      <c r="L14" s="6" t="s">
        <v>43</v>
      </c>
      <c r="N14" s="19" t="s">
        <v>57</v>
      </c>
      <c r="O14" s="19" t="s">
        <v>58</v>
      </c>
      <c r="P14" s="19" t="s">
        <v>59</v>
      </c>
      <c r="Q14" s="19" t="s">
        <v>60</v>
      </c>
    </row>
    <row r="15" spans="1:17" ht="207" customHeight="1" x14ac:dyDescent="0.25">
      <c r="A15" s="6">
        <v>6</v>
      </c>
      <c r="B15" s="7" t="s">
        <v>146</v>
      </c>
      <c r="C15" s="7" t="s">
        <v>198</v>
      </c>
      <c r="D15" s="7" t="s">
        <v>199</v>
      </c>
      <c r="E15" s="7" t="s">
        <v>203</v>
      </c>
      <c r="F15" s="6" t="s">
        <v>61</v>
      </c>
      <c r="G15" s="6">
        <v>6</v>
      </c>
      <c r="H15" s="6">
        <v>20</v>
      </c>
      <c r="I15" s="6"/>
      <c r="J15" s="6" t="s">
        <v>170</v>
      </c>
      <c r="K15" s="29" t="s">
        <v>205</v>
      </c>
      <c r="L15" s="6" t="s">
        <v>206</v>
      </c>
      <c r="N15" s="19"/>
      <c r="O15" s="19"/>
      <c r="P15" s="19"/>
      <c r="Q15" s="19"/>
    </row>
    <row r="16" spans="1:17" ht="198.75" customHeight="1" x14ac:dyDescent="0.25">
      <c r="A16" s="6">
        <v>7</v>
      </c>
      <c r="B16" s="7" t="s">
        <v>146</v>
      </c>
      <c r="C16" s="7" t="s">
        <v>198</v>
      </c>
      <c r="D16" s="7" t="s">
        <v>199</v>
      </c>
      <c r="E16" s="7" t="s">
        <v>202</v>
      </c>
      <c r="F16" s="6" t="s">
        <v>69</v>
      </c>
      <c r="G16" s="6">
        <v>7</v>
      </c>
      <c r="H16" s="6">
        <v>30</v>
      </c>
      <c r="I16" s="6"/>
      <c r="J16" s="6" t="s">
        <v>170</v>
      </c>
      <c r="K16" s="30" t="s">
        <v>207</v>
      </c>
      <c r="L16" s="6" t="s">
        <v>208</v>
      </c>
      <c r="N16" s="19" t="s">
        <v>57</v>
      </c>
      <c r="O16" s="19" t="s">
        <v>58</v>
      </c>
      <c r="P16" s="19" t="s">
        <v>59</v>
      </c>
      <c r="Q16" s="19" t="s">
        <v>60</v>
      </c>
    </row>
    <row r="17" spans="1:11" ht="15.75" x14ac:dyDescent="0.25">
      <c r="A17" s="2"/>
      <c r="K17" s="29"/>
    </row>
    <row r="18" spans="1:11" ht="15.75" x14ac:dyDescent="0.25">
      <c r="B18" s="2"/>
    </row>
    <row r="19" spans="1:11" ht="15.75" x14ac:dyDescent="0.25">
      <c r="B19" s="2"/>
    </row>
    <row r="20" spans="1:11" ht="15.75" x14ac:dyDescent="0.25">
      <c r="B20" s="2"/>
      <c r="C20" s="2"/>
    </row>
    <row r="21" spans="1:11" ht="15.75" x14ac:dyDescent="0.25">
      <c r="A21" s="2"/>
    </row>
    <row r="22" spans="1:11" ht="15.75" x14ac:dyDescent="0.25">
      <c r="A22" s="2"/>
    </row>
    <row r="23" spans="1:11" ht="15.75" x14ac:dyDescent="0.25">
      <c r="A23" s="2"/>
    </row>
    <row r="24" spans="1:11" ht="15.75" x14ac:dyDescent="0.25">
      <c r="A24" s="2"/>
    </row>
    <row r="25" spans="1:11" ht="15.75" x14ac:dyDescent="0.25">
      <c r="B25" s="3" t="s">
        <v>27</v>
      </c>
      <c r="C25" s="3" t="s">
        <v>28</v>
      </c>
    </row>
  </sheetData>
  <mergeCells count="3">
    <mergeCell ref="A1:I1"/>
    <mergeCell ref="A2:I2"/>
    <mergeCell ref="A3:I3"/>
  </mergeCells>
  <pageMargins left="0.7" right="0.7" top="0.75" bottom="0.75" header="0.3" footer="0.3"/>
  <pageSetup paperSize="256" scale="60" orientation="landscape" horizontalDpi="4294967293"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1"/>
  <sheetViews>
    <sheetView view="pageBreakPreview" topLeftCell="A13" zoomScale="85" zoomScaleNormal="100" zoomScaleSheetLayoutView="85" workbookViewId="0">
      <selection activeCell="G22" sqref="G22"/>
    </sheetView>
  </sheetViews>
  <sheetFormatPr defaultRowHeight="15" x14ac:dyDescent="0.25"/>
  <cols>
    <col min="1" max="1" width="24.28515625" style="9" customWidth="1"/>
    <col min="2" max="2" width="29" style="9" customWidth="1"/>
    <col min="3" max="3" width="15.42578125" style="9" customWidth="1"/>
    <col min="4" max="4" width="17.85546875" style="9" customWidth="1"/>
    <col min="5" max="16384" width="9.140625" style="9"/>
  </cols>
  <sheetData>
    <row r="1" spans="1:9" ht="15.75" x14ac:dyDescent="0.25">
      <c r="A1" s="39" t="s">
        <v>0</v>
      </c>
      <c r="B1" s="39"/>
      <c r="C1" s="39"/>
      <c r="D1" s="39"/>
      <c r="G1" s="35" t="s">
        <v>32</v>
      </c>
      <c r="H1" s="35"/>
    </row>
    <row r="2" spans="1:9" ht="15.75" x14ac:dyDescent="0.25">
      <c r="A2" s="10" t="s">
        <v>1</v>
      </c>
      <c r="B2" s="2" t="s">
        <v>141</v>
      </c>
      <c r="C2" s="10" t="s">
        <v>2</v>
      </c>
      <c r="D2" s="2" t="s">
        <v>209</v>
      </c>
      <c r="F2" s="10"/>
      <c r="G2" s="35"/>
      <c r="H2" s="35"/>
      <c r="I2" s="10"/>
    </row>
    <row r="3" spans="1:9" ht="27" customHeight="1" x14ac:dyDescent="0.25">
      <c r="A3" s="10" t="s">
        <v>3</v>
      </c>
      <c r="B3" s="2" t="s">
        <v>140</v>
      </c>
      <c r="C3" s="11" t="s">
        <v>4</v>
      </c>
      <c r="D3" s="10" t="s">
        <v>5</v>
      </c>
      <c r="G3" s="34">
        <v>7</v>
      </c>
      <c r="H3" s="34">
        <f>G3+1</f>
        <v>8</v>
      </c>
      <c r="I3" s="10"/>
    </row>
    <row r="4" spans="1:9" ht="15.75" x14ac:dyDescent="0.25">
      <c r="A4" s="10" t="s">
        <v>6</v>
      </c>
      <c r="B4" s="2" t="s">
        <v>211</v>
      </c>
      <c r="C4" s="10" t="s">
        <v>7</v>
      </c>
      <c r="D4" s="2" t="s">
        <v>210</v>
      </c>
      <c r="G4" s="34"/>
      <c r="H4" s="34"/>
      <c r="I4" s="10"/>
    </row>
    <row r="5" spans="1:9" ht="24" customHeight="1" x14ac:dyDescent="0.25">
      <c r="A5" s="36" t="s">
        <v>8</v>
      </c>
      <c r="B5" s="36"/>
      <c r="C5" s="21" t="s">
        <v>9</v>
      </c>
      <c r="D5" s="22" t="s">
        <v>10</v>
      </c>
      <c r="G5" s="34"/>
      <c r="H5" s="34"/>
    </row>
    <row r="6" spans="1:9" ht="117" customHeight="1" x14ac:dyDescent="0.25">
      <c r="A6" s="38" t="str">
        <f>VLOOKUP(G3,kisi!$A$10:$L$16,2)</f>
        <v>memahami pengetahuan faktual, konseptual, prosedural, dan metakognitif pada tingkat dasar dengan cara mengamati, menanya, dan mencoba berdasarkan rasa ingin tahu tentang dirinya makhluk ciptaan tuhan dan kegiatannya dan benda-benda yang dijumpainya di rumah, di sekolah, dan tempat bermain.</v>
      </c>
      <c r="B6" s="38"/>
      <c r="C6" s="20">
        <f>VLOOKUP(G3,kisi!$A$10:$L$16,7)</f>
        <v>7</v>
      </c>
      <c r="D6" s="20" t="str">
        <f>VLOOKUP(G3,kisi!$A$10:$L$16,10)</f>
        <v>buku tematik kelas V</v>
      </c>
    </row>
    <row r="7" spans="1:9" ht="24" customHeight="1" x14ac:dyDescent="0.25">
      <c r="A7" s="36" t="s">
        <v>11</v>
      </c>
      <c r="B7" s="36"/>
      <c r="C7" s="48" t="s">
        <v>12</v>
      </c>
      <c r="D7" s="48"/>
    </row>
    <row r="8" spans="1:9" ht="78.75" customHeight="1" x14ac:dyDescent="0.25">
      <c r="A8" s="46" t="str">
        <f>VLOOKUP(G3,kisi!$A$10:$L$16,3)</f>
        <v xml:space="preserve">Memahami gambar cerita </v>
      </c>
      <c r="B8" s="47"/>
      <c r="C8" s="40" t="str">
        <f>VLOOKUP(G3,kisi!$A$10:$L$16,11)</f>
        <v>Tuliskan ciri-ciri komik yang baik !</v>
      </c>
      <c r="D8" s="41"/>
    </row>
    <row r="9" spans="1:9" ht="24" customHeight="1" x14ac:dyDescent="0.25">
      <c r="A9" s="36" t="s">
        <v>13</v>
      </c>
      <c r="B9" s="36"/>
      <c r="C9" s="42"/>
      <c r="D9" s="43"/>
    </row>
    <row r="10" spans="1:9" ht="45.75" customHeight="1" x14ac:dyDescent="0.25">
      <c r="A10" s="46" t="str">
        <f>VLOOKUP(G3,kisi!$A$10:$L$16,4)</f>
        <v>pengertian dan ciri komik</v>
      </c>
      <c r="B10" s="47"/>
      <c r="C10" s="44"/>
      <c r="D10" s="45"/>
    </row>
    <row r="11" spans="1:9" ht="24" customHeight="1" x14ac:dyDescent="0.25">
      <c r="A11" s="36" t="s">
        <v>14</v>
      </c>
      <c r="B11" s="36"/>
      <c r="C11" s="48" t="s">
        <v>15</v>
      </c>
      <c r="D11" s="48"/>
    </row>
    <row r="12" spans="1:9" ht="44.25" customHeight="1" x14ac:dyDescent="0.25">
      <c r="A12" s="38" t="str">
        <f>VLOOKUP(G3,kisi!$A$10:$L$16,5)</f>
        <v>siswa dapat menyebutkan ciri-ciri komik</v>
      </c>
      <c r="B12" s="38"/>
      <c r="C12" s="38" t="str">
        <f>VLOOKUP(G3,kisi!$A$10:$L$16,12)</f>
        <v>bersifat kepahlawanan, bersifat humor, proporsional</v>
      </c>
      <c r="D12" s="38"/>
    </row>
    <row r="13" spans="1:9" ht="15.75" x14ac:dyDescent="0.25">
      <c r="A13" s="10"/>
      <c r="B13" s="10"/>
    </row>
    <row r="14" spans="1:9" ht="24" customHeight="1" x14ac:dyDescent="0.25">
      <c r="A14" s="36" t="s">
        <v>8</v>
      </c>
      <c r="B14" s="36"/>
      <c r="C14" s="16" t="s">
        <v>9</v>
      </c>
      <c r="D14" s="13" t="s">
        <v>10</v>
      </c>
    </row>
    <row r="15" spans="1:9" ht="117" customHeight="1" x14ac:dyDescent="0.25">
      <c r="A15" s="38" t="str">
        <f>VLOOKUP(H3,kisi!$A$10:$L$16,2)</f>
        <v>memahami pengetahuan faktual, konseptual, prosedural, dan metakognitif pada tingkat dasar dengan cara mengamati, menanya, dan mencoba berdasarkan rasa ingin tahu tentang dirinya makhluk ciptaan tuhan dan kegiatannya dan benda-benda yang dijumpainya di rumah, di sekolah, dan tempat bermain.</v>
      </c>
      <c r="B15" s="38"/>
      <c r="C15" s="20">
        <f>VLOOKUP(H3,kisi!$A$10:$L$16,7)</f>
        <v>7</v>
      </c>
      <c r="D15" s="20" t="str">
        <f>VLOOKUP(H3,kisi!$A$10:$L$16,10)</f>
        <v>buku tematik kelas V</v>
      </c>
    </row>
    <row r="16" spans="1:9" ht="24" customHeight="1" x14ac:dyDescent="0.25">
      <c r="A16" s="36" t="s">
        <v>11</v>
      </c>
      <c r="B16" s="36"/>
      <c r="C16" s="37" t="s">
        <v>12</v>
      </c>
      <c r="D16" s="37"/>
    </row>
    <row r="17" spans="1:4" ht="78.75" customHeight="1" x14ac:dyDescent="0.25">
      <c r="A17" s="46" t="str">
        <f>VLOOKUP(H3,kisi!$A$10:$L$16,3)</f>
        <v xml:space="preserve">Memahami gambar cerita </v>
      </c>
      <c r="B17" s="47"/>
      <c r="C17" s="40" t="str">
        <f>VLOOKUP(H3,kisi!$A$10:$L$16,11)</f>
        <v>Tuliskan ciri-ciri komik yang baik !</v>
      </c>
      <c r="D17" s="41"/>
    </row>
    <row r="18" spans="1:4" ht="24" customHeight="1" x14ac:dyDescent="0.25">
      <c r="A18" s="36" t="s">
        <v>13</v>
      </c>
      <c r="B18" s="36"/>
      <c r="C18" s="42"/>
      <c r="D18" s="43"/>
    </row>
    <row r="19" spans="1:4" ht="45.75" customHeight="1" x14ac:dyDescent="0.25">
      <c r="A19" s="46" t="str">
        <f>VLOOKUP(H3,kisi!$A$10:$L$16,4)</f>
        <v>pengertian dan ciri komik</v>
      </c>
      <c r="B19" s="47"/>
      <c r="C19" s="44"/>
      <c r="D19" s="45"/>
    </row>
    <row r="20" spans="1:4" ht="24" customHeight="1" x14ac:dyDescent="0.25">
      <c r="A20" s="36" t="s">
        <v>14</v>
      </c>
      <c r="B20" s="36"/>
      <c r="C20" s="37" t="s">
        <v>15</v>
      </c>
      <c r="D20" s="37"/>
    </row>
    <row r="21" spans="1:4" ht="44.25" customHeight="1" x14ac:dyDescent="0.25">
      <c r="A21" s="38" t="str">
        <f>VLOOKUP(H3,kisi!$A$10:$L$16,5)</f>
        <v>siswa dapat menyebutkan ciri-ciri komik</v>
      </c>
      <c r="B21" s="38"/>
      <c r="C21" s="38" t="str">
        <f>VLOOKUP(H3,kisi!$A$10:$L$16,12)</f>
        <v>bersifat kepahlawanan, bersifat humor, proporsional</v>
      </c>
      <c r="D21" s="38"/>
    </row>
  </sheetData>
  <mergeCells count="28">
    <mergeCell ref="A8:B8"/>
    <mergeCell ref="A9:B9"/>
    <mergeCell ref="A21:B21"/>
    <mergeCell ref="C21:D21"/>
    <mergeCell ref="A14:B14"/>
    <mergeCell ref="A15:B15"/>
    <mergeCell ref="A16:B16"/>
    <mergeCell ref="C16:D16"/>
    <mergeCell ref="A17:B17"/>
    <mergeCell ref="C17:D19"/>
    <mergeCell ref="A18:B18"/>
    <mergeCell ref="A19:B19"/>
    <mergeCell ref="G3:G5"/>
    <mergeCell ref="H3:H5"/>
    <mergeCell ref="G1:H2"/>
    <mergeCell ref="A20:B20"/>
    <mergeCell ref="C20:D20"/>
    <mergeCell ref="A11:B11"/>
    <mergeCell ref="A12:B12"/>
    <mergeCell ref="A1:D1"/>
    <mergeCell ref="C8:D10"/>
    <mergeCell ref="A10:B10"/>
    <mergeCell ref="C7:D7"/>
    <mergeCell ref="C11:D11"/>
    <mergeCell ref="C12:D12"/>
    <mergeCell ref="A5:B5"/>
    <mergeCell ref="A6:B6"/>
    <mergeCell ref="A7:B7"/>
  </mergeCells>
  <pageMargins left="0.70866141732283472" right="0.70866141732283472" top="0.55118110236220474" bottom="0.55118110236220474" header="0.31496062992125984" footer="0.31496062992125984"/>
  <pageSetup paperSize="256"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Spinner 1">
              <controlPr defaultSize="0" autoPict="0">
                <anchor moveWithCells="1" sizeWithCells="1">
                  <from>
                    <xdr:col>6</xdr:col>
                    <xdr:colOff>276225</xdr:colOff>
                    <xdr:row>4</xdr:row>
                    <xdr:rowOff>95250</xdr:rowOff>
                  </from>
                  <to>
                    <xdr:col>7</xdr:col>
                    <xdr:colOff>361950</xdr:colOff>
                    <xdr:row>5</xdr:row>
                    <xdr:rowOff>495300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view="pageBreakPreview" topLeftCell="A6" zoomScale="65" zoomScaleNormal="100" zoomScaleSheetLayoutView="65" workbookViewId="0">
      <pane xSplit="1" ySplit="4" topLeftCell="B12" activePane="bottomRight" state="frozen"/>
      <selection activeCell="A6" sqref="A6"/>
      <selection pane="topRight" activeCell="B6" sqref="B6"/>
      <selection pane="bottomLeft" activeCell="A10" sqref="A10"/>
      <selection pane="bottomRight" activeCell="J12" sqref="J12"/>
    </sheetView>
  </sheetViews>
  <sheetFormatPr defaultRowHeight="15" x14ac:dyDescent="0.25"/>
  <cols>
    <col min="1" max="1" width="5" customWidth="1"/>
    <col min="2" max="2" width="34.42578125" customWidth="1"/>
    <col min="3" max="3" width="26.5703125" customWidth="1"/>
    <col min="4" max="4" width="26.42578125" customWidth="1"/>
    <col min="5" max="5" width="16.5703125" customWidth="1"/>
    <col min="6" max="6" width="13.85546875" customWidth="1"/>
    <col min="7" max="7" width="15.140625" customWidth="1"/>
    <col min="8" max="8" width="12.28515625" customWidth="1"/>
    <col min="9" max="9" width="14.28515625" customWidth="1"/>
    <col min="10" max="10" width="12.28515625" customWidth="1"/>
    <col min="11" max="11" width="20.42578125" customWidth="1"/>
    <col min="12" max="12" width="12.28515625" customWidth="1"/>
    <col min="14" max="17" width="11.28515625" customWidth="1"/>
  </cols>
  <sheetData>
    <row r="1" spans="1:17" ht="15.75" x14ac:dyDescent="0.25">
      <c r="A1" s="33" t="s">
        <v>16</v>
      </c>
      <c r="B1" s="33"/>
      <c r="C1" s="33"/>
      <c r="D1" s="33"/>
      <c r="E1" s="33"/>
      <c r="F1" s="33"/>
      <c r="G1" s="33"/>
      <c r="H1" s="33"/>
      <c r="I1" s="33"/>
    </row>
    <row r="2" spans="1:17" ht="15.75" x14ac:dyDescent="0.25">
      <c r="A2" s="33" t="s">
        <v>17</v>
      </c>
      <c r="B2" s="33"/>
      <c r="C2" s="33"/>
      <c r="D2" s="33"/>
      <c r="E2" s="33"/>
      <c r="F2" s="33"/>
      <c r="G2" s="33"/>
      <c r="H2" s="33"/>
      <c r="I2" s="33"/>
    </row>
    <row r="3" spans="1:17" ht="15.75" x14ac:dyDescent="0.25">
      <c r="A3" s="33" t="s">
        <v>18</v>
      </c>
      <c r="B3" s="33"/>
      <c r="C3" s="33"/>
      <c r="D3" s="33"/>
      <c r="E3" s="33"/>
      <c r="F3" s="33"/>
      <c r="G3" s="33"/>
      <c r="H3" s="33"/>
      <c r="I3" s="33"/>
    </row>
    <row r="4" spans="1:17" ht="15.75" x14ac:dyDescent="0.25">
      <c r="A4" s="8"/>
    </row>
    <row r="5" spans="1:17" ht="15.75" x14ac:dyDescent="0.25">
      <c r="A5" s="2" t="s">
        <v>19</v>
      </c>
      <c r="C5" s="2" t="str">
        <f>": MI Nurul Islam Labruk Kidul"</f>
        <v>: MI Nurul Islam Labruk Kidul</v>
      </c>
    </row>
    <row r="6" spans="1:17" ht="15.75" x14ac:dyDescent="0.25">
      <c r="A6" s="2" t="s">
        <v>20</v>
      </c>
      <c r="C6" s="2" t="str">
        <f>": PKN"</f>
        <v>: PKN</v>
      </c>
    </row>
    <row r="7" spans="1:17" ht="15.75" x14ac:dyDescent="0.25">
      <c r="A7" s="2" t="s">
        <v>6</v>
      </c>
      <c r="C7" s="2" t="str">
        <f>": 5"&amp;" / Ganjil"</f>
        <v>: 5 / Ganjil</v>
      </c>
    </row>
    <row r="8" spans="1:17" ht="15.75" x14ac:dyDescent="0.25">
      <c r="A8" s="2" t="s">
        <v>21</v>
      </c>
      <c r="C8" s="2" t="s">
        <v>29</v>
      </c>
    </row>
    <row r="9" spans="1:17" ht="31.5" x14ac:dyDescent="0.25">
      <c r="A9" s="5" t="s">
        <v>22</v>
      </c>
      <c r="B9" s="14" t="s">
        <v>8</v>
      </c>
      <c r="C9" s="14" t="s">
        <v>11</v>
      </c>
      <c r="D9" s="14" t="s">
        <v>13</v>
      </c>
      <c r="E9" s="14" t="s">
        <v>23</v>
      </c>
      <c r="F9" s="15" t="s">
        <v>24</v>
      </c>
      <c r="G9" s="14" t="s">
        <v>9</v>
      </c>
      <c r="H9" s="15" t="s">
        <v>25</v>
      </c>
      <c r="I9" s="15" t="s">
        <v>26</v>
      </c>
      <c r="J9" s="17" t="s">
        <v>10</v>
      </c>
      <c r="K9" s="17" t="s">
        <v>12</v>
      </c>
      <c r="L9" s="17" t="s">
        <v>15</v>
      </c>
      <c r="N9" s="18" t="s">
        <v>35</v>
      </c>
      <c r="O9" s="18" t="s">
        <v>37</v>
      </c>
      <c r="P9" s="18" t="s">
        <v>39</v>
      </c>
      <c r="Q9" s="18" t="s">
        <v>41</v>
      </c>
    </row>
    <row r="10" spans="1:17" ht="183" customHeight="1" x14ac:dyDescent="0.25">
      <c r="A10" s="6">
        <v>1</v>
      </c>
      <c r="B10" s="7" t="s">
        <v>146</v>
      </c>
      <c r="C10" s="7" t="s">
        <v>147</v>
      </c>
      <c r="D10" s="7" t="s">
        <v>148</v>
      </c>
      <c r="E10" s="7" t="s">
        <v>149</v>
      </c>
      <c r="F10" s="6" t="s">
        <v>31</v>
      </c>
      <c r="G10" s="6">
        <v>1</v>
      </c>
      <c r="H10" s="6">
        <v>10</v>
      </c>
      <c r="I10" s="6"/>
      <c r="J10" s="6" t="s">
        <v>156</v>
      </c>
      <c r="K10" s="6" t="s">
        <v>217</v>
      </c>
      <c r="L10" s="6" t="s">
        <v>76</v>
      </c>
      <c r="N10" s="19" t="s">
        <v>36</v>
      </c>
      <c r="O10" s="19" t="s">
        <v>38</v>
      </c>
      <c r="P10" s="19" t="s">
        <v>40</v>
      </c>
      <c r="Q10" s="19" t="s">
        <v>42</v>
      </c>
    </row>
    <row r="11" spans="1:17" ht="197.25" customHeight="1" x14ac:dyDescent="0.25">
      <c r="A11" s="6">
        <v>2</v>
      </c>
      <c r="B11" s="7" t="s">
        <v>146</v>
      </c>
      <c r="C11" s="7" t="s">
        <v>147</v>
      </c>
      <c r="D11" s="7" t="s">
        <v>148</v>
      </c>
      <c r="E11" s="7" t="s">
        <v>150</v>
      </c>
      <c r="F11" s="6" t="s">
        <v>31</v>
      </c>
      <c r="G11" s="6">
        <v>2</v>
      </c>
      <c r="H11" s="6">
        <v>10</v>
      </c>
      <c r="I11" s="6"/>
      <c r="J11" s="6" t="s">
        <v>156</v>
      </c>
      <c r="K11" s="6" t="s">
        <v>218</v>
      </c>
      <c r="L11" s="6" t="s">
        <v>34</v>
      </c>
      <c r="N11" s="19" t="s">
        <v>44</v>
      </c>
      <c r="O11" s="19" t="s">
        <v>45</v>
      </c>
      <c r="P11" s="19" t="s">
        <v>46</v>
      </c>
      <c r="Q11" s="19" t="s">
        <v>47</v>
      </c>
    </row>
    <row r="12" spans="1:17" ht="180" customHeight="1" x14ac:dyDescent="0.25">
      <c r="A12" s="6">
        <v>3</v>
      </c>
      <c r="B12" s="7" t="s">
        <v>146</v>
      </c>
      <c r="C12" s="7" t="s">
        <v>147</v>
      </c>
      <c r="D12" s="7" t="s">
        <v>148</v>
      </c>
      <c r="E12" s="7" t="s">
        <v>151</v>
      </c>
      <c r="F12" s="6" t="s">
        <v>31</v>
      </c>
      <c r="G12" s="6">
        <v>3</v>
      </c>
      <c r="H12" s="6">
        <v>10</v>
      </c>
      <c r="I12" s="6"/>
      <c r="J12" s="6" t="s">
        <v>156</v>
      </c>
      <c r="K12" s="6" t="s">
        <v>219</v>
      </c>
      <c r="L12" s="6" t="s">
        <v>76</v>
      </c>
      <c r="N12" s="19" t="s">
        <v>48</v>
      </c>
      <c r="O12" s="19" t="s">
        <v>49</v>
      </c>
      <c r="P12" s="19" t="s">
        <v>50</v>
      </c>
      <c r="Q12" s="19" t="s">
        <v>51</v>
      </c>
    </row>
    <row r="13" spans="1:17" ht="184.5" customHeight="1" x14ac:dyDescent="0.25">
      <c r="A13" s="6">
        <v>4</v>
      </c>
      <c r="B13" s="7" t="s">
        <v>146</v>
      </c>
      <c r="C13" s="7" t="s">
        <v>147</v>
      </c>
      <c r="D13" s="7" t="s">
        <v>148</v>
      </c>
      <c r="E13" s="7" t="s">
        <v>152</v>
      </c>
      <c r="F13" s="6" t="s">
        <v>31</v>
      </c>
      <c r="G13" s="6">
        <v>4</v>
      </c>
      <c r="H13" s="6">
        <v>10</v>
      </c>
      <c r="I13" s="6"/>
      <c r="J13" s="6" t="s">
        <v>156</v>
      </c>
      <c r="K13" s="6" t="s">
        <v>220</v>
      </c>
      <c r="L13" s="6" t="s">
        <v>56</v>
      </c>
      <c r="N13" s="19" t="s">
        <v>52</v>
      </c>
      <c r="O13" s="19" t="s">
        <v>53</v>
      </c>
      <c r="P13" s="19" t="s">
        <v>54</v>
      </c>
      <c r="Q13" s="19" t="s">
        <v>55</v>
      </c>
    </row>
    <row r="14" spans="1:17" ht="315" x14ac:dyDescent="0.25">
      <c r="A14" s="6">
        <v>5</v>
      </c>
      <c r="B14" s="7" t="s">
        <v>146</v>
      </c>
      <c r="C14" s="7" t="s">
        <v>147</v>
      </c>
      <c r="D14" s="7" t="s">
        <v>148</v>
      </c>
      <c r="E14" s="7" t="s">
        <v>153</v>
      </c>
      <c r="F14" s="6" t="s">
        <v>31</v>
      </c>
      <c r="G14" s="6">
        <v>5</v>
      </c>
      <c r="H14" s="6">
        <v>10</v>
      </c>
      <c r="I14" s="6"/>
      <c r="J14" s="6" t="s">
        <v>156</v>
      </c>
      <c r="K14" s="6" t="s">
        <v>221</v>
      </c>
      <c r="L14" s="6" t="s">
        <v>43</v>
      </c>
      <c r="N14" s="19" t="s">
        <v>57</v>
      </c>
      <c r="O14" s="19" t="s">
        <v>58</v>
      </c>
      <c r="P14" s="19" t="s">
        <v>59</v>
      </c>
      <c r="Q14" s="19" t="s">
        <v>60</v>
      </c>
    </row>
    <row r="15" spans="1:17" ht="182.25" customHeight="1" x14ac:dyDescent="0.25">
      <c r="A15" s="6">
        <v>6</v>
      </c>
      <c r="B15" s="7" t="s">
        <v>146</v>
      </c>
      <c r="C15" s="7" t="s">
        <v>147</v>
      </c>
      <c r="D15" s="7" t="s">
        <v>148</v>
      </c>
      <c r="E15" s="7" t="s">
        <v>154</v>
      </c>
      <c r="F15" s="6" t="s">
        <v>61</v>
      </c>
      <c r="G15" s="6">
        <v>6</v>
      </c>
      <c r="H15" s="6">
        <v>20</v>
      </c>
      <c r="I15" s="6"/>
      <c r="J15" s="6" t="s">
        <v>156</v>
      </c>
      <c r="K15" s="6" t="s">
        <v>157</v>
      </c>
      <c r="L15" s="6" t="s">
        <v>158</v>
      </c>
      <c r="N15" s="19"/>
      <c r="O15" s="19"/>
      <c r="P15" s="19"/>
      <c r="Q15" s="19"/>
    </row>
    <row r="16" spans="1:17" ht="184.5" customHeight="1" x14ac:dyDescent="0.25">
      <c r="A16" s="6">
        <v>7</v>
      </c>
      <c r="B16" s="7" t="s">
        <v>146</v>
      </c>
      <c r="C16" s="7" t="s">
        <v>147</v>
      </c>
      <c r="D16" s="7" t="s">
        <v>148</v>
      </c>
      <c r="E16" s="7" t="s">
        <v>155</v>
      </c>
      <c r="F16" s="6" t="s">
        <v>69</v>
      </c>
      <c r="G16" s="6">
        <v>7</v>
      </c>
      <c r="H16" s="6">
        <v>30</v>
      </c>
      <c r="I16" s="6"/>
      <c r="J16" s="6" t="s">
        <v>156</v>
      </c>
      <c r="K16" s="6" t="s">
        <v>159</v>
      </c>
      <c r="L16" s="6" t="s">
        <v>70</v>
      </c>
      <c r="N16" s="19" t="s">
        <v>57</v>
      </c>
      <c r="O16" s="19" t="s">
        <v>58</v>
      </c>
      <c r="P16" s="19" t="s">
        <v>59</v>
      </c>
      <c r="Q16" s="19" t="s">
        <v>60</v>
      </c>
    </row>
    <row r="17" spans="1:3" ht="15.75" x14ac:dyDescent="0.25">
      <c r="A17" s="2"/>
    </row>
    <row r="18" spans="1:3" ht="15.75" x14ac:dyDescent="0.25">
      <c r="B18" s="2"/>
    </row>
    <row r="19" spans="1:3" ht="15.75" x14ac:dyDescent="0.25">
      <c r="B19" s="2"/>
    </row>
    <row r="20" spans="1:3" ht="15.75" x14ac:dyDescent="0.25">
      <c r="B20" s="2"/>
      <c r="C20" s="2"/>
    </row>
    <row r="21" spans="1:3" ht="15.75" x14ac:dyDescent="0.25">
      <c r="A21" s="2"/>
    </row>
    <row r="22" spans="1:3" ht="15.75" x14ac:dyDescent="0.25">
      <c r="A22" s="2"/>
      <c r="B22" s="28"/>
      <c r="C22" s="28"/>
    </row>
    <row r="23" spans="1:3" ht="72" customHeight="1" x14ac:dyDescent="0.25">
      <c r="A23" s="2"/>
    </row>
    <row r="24" spans="1:3" ht="15.75" x14ac:dyDescent="0.25">
      <c r="A24" s="2"/>
    </row>
    <row r="25" spans="1:3" ht="15.75" x14ac:dyDescent="0.25">
      <c r="B25" s="3"/>
      <c r="C25" s="3"/>
    </row>
  </sheetData>
  <mergeCells count="3">
    <mergeCell ref="A1:I1"/>
    <mergeCell ref="A2:I2"/>
    <mergeCell ref="A3:I3"/>
  </mergeCells>
  <pageMargins left="0.7" right="0.7" top="0.75" bottom="0.75" header="0.3" footer="0.3"/>
  <pageSetup paperSize="9" scale="60" orientation="landscape" horizontalDpi="4294967293"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2"/>
  <sheetViews>
    <sheetView view="pageBreakPreview" topLeftCell="A12" zoomScale="70" zoomScaleNormal="100" zoomScaleSheetLayoutView="70" workbookViewId="0">
      <selection activeCell="L25" sqref="L25"/>
    </sheetView>
  </sheetViews>
  <sheetFormatPr defaultRowHeight="15" x14ac:dyDescent="0.25"/>
  <cols>
    <col min="1" max="1" width="24.28515625" style="9" customWidth="1"/>
    <col min="2" max="2" width="27.28515625" style="9" customWidth="1"/>
    <col min="3" max="3" width="9.42578125" style="9" customWidth="1"/>
    <col min="4" max="4" width="5.42578125" style="9" customWidth="1"/>
    <col min="5" max="5" width="27.140625" style="9" customWidth="1"/>
    <col min="6" max="16384" width="9.140625" style="9"/>
  </cols>
  <sheetData>
    <row r="1" spans="1:10" ht="15.75" x14ac:dyDescent="0.25">
      <c r="A1" s="39" t="s">
        <v>0</v>
      </c>
      <c r="B1" s="39"/>
      <c r="C1" s="39"/>
      <c r="D1" s="39"/>
      <c r="E1" s="23"/>
      <c r="H1" s="35" t="s">
        <v>32</v>
      </c>
      <c r="I1" s="35"/>
    </row>
    <row r="2" spans="1:10" ht="17.25" customHeight="1" x14ac:dyDescent="0.25">
      <c r="A2" s="54" t="s">
        <v>1</v>
      </c>
      <c r="B2" s="55" t="str">
        <f>": "&amp;home!C1</f>
        <v>: MI NURUL ISLAM LABRUK KIDUL</v>
      </c>
      <c r="C2" s="10" t="s">
        <v>2</v>
      </c>
      <c r="E2" s="10" t="str">
        <f>": "&amp;home!C2</f>
        <v>: NUR RATNA P, S.Pd</v>
      </c>
      <c r="G2" s="10"/>
      <c r="H2" s="35"/>
      <c r="I2" s="35"/>
      <c r="J2" s="10"/>
    </row>
    <row r="3" spans="1:10" ht="17.25" customHeight="1" x14ac:dyDescent="0.25">
      <c r="A3" s="54"/>
      <c r="B3" s="55"/>
      <c r="C3" s="56" t="s">
        <v>4</v>
      </c>
      <c r="D3" s="56"/>
      <c r="E3" s="10" t="str">
        <f>": "&amp;home!C3</f>
        <v>: 2017/2018</v>
      </c>
      <c r="G3" s="10"/>
      <c r="H3" s="25"/>
      <c r="I3" s="25"/>
      <c r="J3" s="10"/>
    </row>
    <row r="4" spans="1:10" ht="17.25" customHeight="1" x14ac:dyDescent="0.25">
      <c r="A4" s="10" t="s">
        <v>3</v>
      </c>
      <c r="B4" s="10" t="str">
        <f>kisiPKN!C6</f>
        <v>: PKN</v>
      </c>
      <c r="C4" s="56"/>
      <c r="D4" s="56"/>
      <c r="H4" s="34">
        <v>7</v>
      </c>
      <c r="I4" s="34">
        <f>H4+1</f>
        <v>8</v>
      </c>
      <c r="J4" s="10"/>
    </row>
    <row r="5" spans="1:10" ht="17.25" customHeight="1" x14ac:dyDescent="0.25">
      <c r="A5" s="10" t="s">
        <v>6</v>
      </c>
      <c r="B5" s="10" t="str">
        <f>": "&amp;home!C5&amp;"/"&amp;home!C6</f>
        <v>: V/Ganjil</v>
      </c>
      <c r="C5" s="10" t="s">
        <v>7</v>
      </c>
      <c r="E5" s="10" t="str">
        <f>": "&amp;home!C7</f>
        <v>: PG,ESSAI  dan URAIAN</v>
      </c>
      <c r="H5" s="34"/>
      <c r="I5" s="34"/>
      <c r="J5" s="10"/>
    </row>
    <row r="6" spans="1:10" ht="30.75" customHeight="1" x14ac:dyDescent="0.25">
      <c r="A6" s="49" t="s">
        <v>8</v>
      </c>
      <c r="B6" s="49"/>
      <c r="C6" s="26" t="s">
        <v>9</v>
      </c>
      <c r="D6" s="53" t="s">
        <v>10</v>
      </c>
      <c r="E6" s="53"/>
      <c r="H6" s="34"/>
      <c r="I6" s="34"/>
    </row>
    <row r="7" spans="1:10" ht="117" customHeight="1" x14ac:dyDescent="0.25">
      <c r="A7" s="50" t="str">
        <f>VLOOKUP(H4,kisiPKN!$A$10:$L$16,2)</f>
        <v>memahami pengetahuan faktual, konseptual, prosedural, dan metakognitif pada tingkat dasar dengan cara mengamati, menanya, dan mencoba berdasarkan rasa ingin tahu tentang dirinya makhluk ciptaan tuhan dan kegiatannya dan benda-benda yang dijumpainya di rumah, di sekolah, dan tempat bermain.</v>
      </c>
      <c r="B7" s="50"/>
      <c r="C7" s="24">
        <f>VLOOKUP(H4,kisiPKN!$A$10:$L$16,7)</f>
        <v>7</v>
      </c>
      <c r="D7" s="50" t="str">
        <f>VLOOKUP(H4,kisiPKN!$A$10:$L$16,10)</f>
        <v xml:space="preserve">buku tematik kelas v </v>
      </c>
      <c r="E7" s="50"/>
    </row>
    <row r="8" spans="1:10" ht="24" customHeight="1" x14ac:dyDescent="0.25">
      <c r="A8" s="49" t="s">
        <v>11</v>
      </c>
      <c r="B8" s="49"/>
      <c r="C8" s="49" t="s">
        <v>12</v>
      </c>
      <c r="D8" s="49"/>
      <c r="E8" s="49"/>
    </row>
    <row r="9" spans="1:10" ht="78.75" customHeight="1" x14ac:dyDescent="0.25">
      <c r="A9" s="50" t="str">
        <f>VLOOKUP(H4,kisiPKN!$A$10:$L$16,3)</f>
        <v>mengidentifikasi nilai-nilai pancasila dalam kehidupan sehari-hari</v>
      </c>
      <c r="B9" s="50"/>
      <c r="C9" s="50" t="str">
        <f>VLOOKUP(H4,kisiPKN!$A$10:$L$16,11)</f>
        <v xml:space="preserve"> Tulislah perilaku yang sesuai dengan nilai-nilai Pancasila di lingkungan sekitarmu !
</v>
      </c>
      <c r="D9" s="50"/>
      <c r="E9" s="50"/>
    </row>
    <row r="10" spans="1:10" ht="24" customHeight="1" x14ac:dyDescent="0.25">
      <c r="A10" s="49" t="s">
        <v>13</v>
      </c>
      <c r="B10" s="49"/>
      <c r="C10" s="50"/>
      <c r="D10" s="50"/>
      <c r="E10" s="50"/>
    </row>
    <row r="11" spans="1:10" ht="45.75" customHeight="1" x14ac:dyDescent="0.25">
      <c r="A11" s="50" t="str">
        <f>VLOOKUP(H4,kisiPKN!$A$10:$L$16,4)</f>
        <v>mengidentifikasi perilaku yang sesuai dan tidak sesuai dengan nilai-nilai pancasila</v>
      </c>
      <c r="B11" s="50"/>
      <c r="C11" s="50"/>
      <c r="D11" s="50"/>
      <c r="E11" s="50"/>
    </row>
    <row r="12" spans="1:10" ht="24" customHeight="1" x14ac:dyDescent="0.25">
      <c r="A12" s="49" t="s">
        <v>14</v>
      </c>
      <c r="B12" s="49"/>
      <c r="C12" s="49" t="s">
        <v>15</v>
      </c>
      <c r="D12" s="49"/>
      <c r="E12" s="49"/>
    </row>
    <row r="13" spans="1:10" ht="44.25" customHeight="1" x14ac:dyDescent="0.25">
      <c r="A13" s="50" t="str">
        <f>VLOOKUP(H4,kisiPKN!$A$10:$L$16,5)</f>
        <v>siswa dapat menyebutkan perilaku yang sesuai dengan nilai-nilai pancasila di lingkungan tempat tinggal</v>
      </c>
      <c r="B13" s="50"/>
      <c r="C13" s="50" t="str">
        <f>VLOOKUP(H4,kisiPKN!$A$10:$L$16,12)</f>
        <v>Kebijakan guru</v>
      </c>
      <c r="D13" s="50"/>
      <c r="E13" s="50"/>
    </row>
    <row r="14" spans="1:10" ht="15.75" x14ac:dyDescent="0.25">
      <c r="A14" s="10"/>
      <c r="B14" s="10"/>
    </row>
    <row r="15" spans="1:10" ht="30.75" customHeight="1" x14ac:dyDescent="0.25">
      <c r="A15" s="49" t="s">
        <v>8</v>
      </c>
      <c r="B15" s="49"/>
      <c r="C15" s="26" t="s">
        <v>9</v>
      </c>
      <c r="D15" s="51" t="s">
        <v>10</v>
      </c>
      <c r="E15" s="52"/>
    </row>
    <row r="16" spans="1:10" ht="117" customHeight="1" x14ac:dyDescent="0.25">
      <c r="A16" s="50" t="str">
        <f>VLOOKUP(I4,kisiPKN!$A$10:$L$16,2)</f>
        <v>memahami pengetahuan faktual, konseptual, prosedural, dan metakognitif pada tingkat dasar dengan cara mengamati, menanya, dan mencoba berdasarkan rasa ingin tahu tentang dirinya makhluk ciptaan tuhan dan kegiatannya dan benda-benda yang dijumpainya di rumah, di sekolah, dan tempat bermain.</v>
      </c>
      <c r="B16" s="50"/>
      <c r="C16" s="24">
        <f>VLOOKUP(I4,kisiPKN!$A$10:$L$16,7)</f>
        <v>7</v>
      </c>
      <c r="D16" s="50"/>
      <c r="E16" s="50" t="str">
        <f>VLOOKUP(I4,kisiPKN!$A$10:$L$16,10)</f>
        <v xml:space="preserve">buku tematik kelas v </v>
      </c>
    </row>
    <row r="17" spans="1:5" ht="24" customHeight="1" x14ac:dyDescent="0.25">
      <c r="A17" s="49" t="s">
        <v>11</v>
      </c>
      <c r="B17" s="49"/>
      <c r="C17" s="49" t="s">
        <v>12</v>
      </c>
      <c r="D17" s="49"/>
      <c r="E17" s="49"/>
    </row>
    <row r="18" spans="1:5" ht="78.75" customHeight="1" x14ac:dyDescent="0.25">
      <c r="A18" s="50" t="str">
        <f>VLOOKUP(I4,kisiPKN!$A$10:$L$16,3)</f>
        <v>mengidentifikasi nilai-nilai pancasila dalam kehidupan sehari-hari</v>
      </c>
      <c r="B18" s="50"/>
      <c r="C18" s="50" t="str">
        <f>VLOOKUP(I4,kisiPKN!$A$10:$L$16,11)</f>
        <v xml:space="preserve"> Tulislah perilaku yang sesuai dengan nilai-nilai Pancasila di lingkungan sekitarmu !
</v>
      </c>
      <c r="D18" s="50"/>
      <c r="E18" s="50"/>
    </row>
    <row r="19" spans="1:5" ht="24" customHeight="1" x14ac:dyDescent="0.25">
      <c r="A19" s="49" t="s">
        <v>13</v>
      </c>
      <c r="B19" s="49"/>
      <c r="C19" s="50"/>
      <c r="D19" s="50"/>
      <c r="E19" s="50"/>
    </row>
    <row r="20" spans="1:5" ht="45.75" customHeight="1" x14ac:dyDescent="0.25">
      <c r="A20" s="50" t="str">
        <f>VLOOKUP(I4,kisiPKN!$A$10:$L$16,4)</f>
        <v>mengidentifikasi perilaku yang sesuai dan tidak sesuai dengan nilai-nilai pancasila</v>
      </c>
      <c r="B20" s="50"/>
      <c r="C20" s="50"/>
      <c r="D20" s="50"/>
      <c r="E20" s="50"/>
    </row>
    <row r="21" spans="1:5" ht="24" customHeight="1" x14ac:dyDescent="0.25">
      <c r="A21" s="49" t="s">
        <v>14</v>
      </c>
      <c r="B21" s="49"/>
      <c r="C21" s="49" t="s">
        <v>15</v>
      </c>
      <c r="D21" s="49"/>
      <c r="E21" s="49"/>
    </row>
    <row r="22" spans="1:5" ht="44.25" customHeight="1" x14ac:dyDescent="0.25">
      <c r="A22" s="50" t="str">
        <f>VLOOKUP(I4,kisiPKN!$A$10:$L$16,5)</f>
        <v>siswa dapat menyebutkan perilaku yang sesuai dengan nilai-nilai pancasila di lingkungan tempat tinggal</v>
      </c>
      <c r="B22" s="50"/>
      <c r="C22" s="50" t="str">
        <f>VLOOKUP(I4,kisiPKN!$A$10:$L$16,12)</f>
        <v>Kebijakan guru</v>
      </c>
      <c r="D22" s="50"/>
      <c r="E22" s="50"/>
    </row>
  </sheetData>
  <mergeCells count="35">
    <mergeCell ref="A1:D1"/>
    <mergeCell ref="H1:I2"/>
    <mergeCell ref="H4:H6"/>
    <mergeCell ref="I4:I6"/>
    <mergeCell ref="A6:B6"/>
    <mergeCell ref="D6:E6"/>
    <mergeCell ref="A2:A3"/>
    <mergeCell ref="B2:B3"/>
    <mergeCell ref="C3:D4"/>
    <mergeCell ref="A19:B19"/>
    <mergeCell ref="A20:B20"/>
    <mergeCell ref="A16:B16"/>
    <mergeCell ref="A8:B8"/>
    <mergeCell ref="A9:B9"/>
    <mergeCell ref="A10:B10"/>
    <mergeCell ref="A11:B11"/>
    <mergeCell ref="A12:B12"/>
    <mergeCell ref="A13:B13"/>
    <mergeCell ref="A15:B15"/>
    <mergeCell ref="C21:E21"/>
    <mergeCell ref="C22:E22"/>
    <mergeCell ref="A7:B7"/>
    <mergeCell ref="D7:E7"/>
    <mergeCell ref="D16:E16"/>
    <mergeCell ref="C17:E17"/>
    <mergeCell ref="C18:E20"/>
    <mergeCell ref="D15:E15"/>
    <mergeCell ref="C8:E8"/>
    <mergeCell ref="C9:E11"/>
    <mergeCell ref="C12:E12"/>
    <mergeCell ref="C13:E13"/>
    <mergeCell ref="A21:B21"/>
    <mergeCell ref="A22:B22"/>
    <mergeCell ref="A17:B17"/>
    <mergeCell ref="A18:B18"/>
  </mergeCells>
  <pageMargins left="0.70866141732283472" right="0.70866141732283472" top="0.55118110236220474" bottom="0.55118110236220474" header="0.31496062992125984" footer="0.31496062992125984"/>
  <pageSetup paperSize="256" scale="93"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Spinner 1">
              <controlPr defaultSize="0" autoPict="0">
                <anchor moveWithCells="1" sizeWithCells="1">
                  <from>
                    <xdr:col>7</xdr:col>
                    <xdr:colOff>276225</xdr:colOff>
                    <xdr:row>5</xdr:row>
                    <xdr:rowOff>95250</xdr:rowOff>
                  </from>
                  <to>
                    <xdr:col>8</xdr:col>
                    <xdr:colOff>361950</xdr:colOff>
                    <xdr:row>6</xdr:row>
                    <xdr:rowOff>495300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view="pageBreakPreview" topLeftCell="A6" zoomScale="60" zoomScaleNormal="100" workbookViewId="0">
      <pane xSplit="1" ySplit="4" topLeftCell="B16" activePane="bottomRight" state="frozen"/>
      <selection activeCell="A6" sqref="A6"/>
      <selection pane="topRight" activeCell="B6" sqref="B6"/>
      <selection pane="bottomLeft" activeCell="A10" sqref="A10"/>
      <selection pane="bottomRight" activeCell="G17" sqref="G17"/>
    </sheetView>
  </sheetViews>
  <sheetFormatPr defaultRowHeight="15" x14ac:dyDescent="0.25"/>
  <cols>
    <col min="1" max="1" width="5" customWidth="1"/>
    <col min="2" max="2" width="34.42578125" customWidth="1"/>
    <col min="3" max="3" width="26.5703125" customWidth="1"/>
    <col min="4" max="4" width="26.42578125" customWidth="1"/>
    <col min="5" max="5" width="16.5703125" customWidth="1"/>
    <col min="6" max="6" width="10" customWidth="1"/>
    <col min="7" max="7" width="15.140625" customWidth="1"/>
    <col min="8" max="8" width="9.42578125" customWidth="1"/>
    <col min="9" max="9" width="9" customWidth="1"/>
    <col min="10" max="10" width="12.28515625" customWidth="1"/>
    <col min="11" max="11" width="42.28515625" customWidth="1"/>
    <col min="12" max="12" width="18.28515625" customWidth="1"/>
    <col min="14" max="17" width="11.28515625" customWidth="1"/>
  </cols>
  <sheetData>
    <row r="1" spans="1:17" ht="15.75" x14ac:dyDescent="0.25">
      <c r="A1" s="33" t="s">
        <v>16</v>
      </c>
      <c r="B1" s="33"/>
      <c r="C1" s="33"/>
      <c r="D1" s="33"/>
      <c r="E1" s="33"/>
      <c r="F1" s="33"/>
      <c r="G1" s="33"/>
      <c r="H1" s="33"/>
      <c r="I1" s="33"/>
    </row>
    <row r="2" spans="1:17" ht="15.75" x14ac:dyDescent="0.25">
      <c r="A2" s="33" t="s">
        <v>17</v>
      </c>
      <c r="B2" s="33"/>
      <c r="C2" s="33"/>
      <c r="D2" s="33"/>
      <c r="E2" s="33"/>
      <c r="F2" s="33"/>
      <c r="G2" s="33"/>
      <c r="H2" s="33"/>
      <c r="I2" s="33"/>
    </row>
    <row r="3" spans="1:17" ht="15.75" x14ac:dyDescent="0.25">
      <c r="A3" s="33" t="s">
        <v>18</v>
      </c>
      <c r="B3" s="33"/>
      <c r="C3" s="33"/>
      <c r="D3" s="33"/>
      <c r="E3" s="33"/>
      <c r="F3" s="33"/>
      <c r="G3" s="33"/>
      <c r="H3" s="33"/>
      <c r="I3" s="33"/>
    </row>
    <row r="4" spans="1:17" ht="15.75" x14ac:dyDescent="0.25">
      <c r="A4" s="8"/>
    </row>
    <row r="5" spans="1:17" ht="15.75" x14ac:dyDescent="0.25">
      <c r="A5" s="2" t="s">
        <v>19</v>
      </c>
      <c r="C5" s="2" t="str">
        <f>": MI Nurul Islam Labruk Kidul"</f>
        <v>: MI Nurul Islam Labruk Kidul</v>
      </c>
    </row>
    <row r="6" spans="1:17" ht="15.75" x14ac:dyDescent="0.25">
      <c r="A6" s="2" t="s">
        <v>20</v>
      </c>
      <c r="C6" s="2" t="str">
        <f>": B. INDONESIA"</f>
        <v>: B. INDONESIA</v>
      </c>
    </row>
    <row r="7" spans="1:17" ht="15.75" x14ac:dyDescent="0.25">
      <c r="A7" s="2" t="s">
        <v>6</v>
      </c>
      <c r="C7" s="2" t="str">
        <f>": 5"&amp;" / Ganjil"</f>
        <v>: 5 / Ganjil</v>
      </c>
    </row>
    <row r="8" spans="1:17" ht="15.75" x14ac:dyDescent="0.25">
      <c r="A8" s="2" t="s">
        <v>21</v>
      </c>
      <c r="C8" s="2" t="s">
        <v>29</v>
      </c>
    </row>
    <row r="9" spans="1:17" ht="31.5" x14ac:dyDescent="0.25">
      <c r="A9" s="5" t="s">
        <v>22</v>
      </c>
      <c r="B9" s="14" t="s">
        <v>8</v>
      </c>
      <c r="C9" s="14" t="s">
        <v>11</v>
      </c>
      <c r="D9" s="14" t="s">
        <v>13</v>
      </c>
      <c r="E9" s="14" t="s">
        <v>23</v>
      </c>
      <c r="F9" s="15" t="s">
        <v>24</v>
      </c>
      <c r="G9" s="14" t="s">
        <v>9</v>
      </c>
      <c r="H9" s="15" t="s">
        <v>25</v>
      </c>
      <c r="I9" s="15" t="s">
        <v>26</v>
      </c>
      <c r="J9" s="17" t="s">
        <v>10</v>
      </c>
      <c r="K9" s="17" t="s">
        <v>12</v>
      </c>
      <c r="L9" s="17" t="s">
        <v>15</v>
      </c>
      <c r="N9" s="18" t="s">
        <v>35</v>
      </c>
      <c r="O9" s="18" t="s">
        <v>37</v>
      </c>
      <c r="P9" s="18" t="s">
        <v>39</v>
      </c>
      <c r="Q9" s="18" t="s">
        <v>41</v>
      </c>
    </row>
    <row r="10" spans="1:17" ht="197.25" customHeight="1" x14ac:dyDescent="0.25">
      <c r="A10" s="6">
        <v>1</v>
      </c>
      <c r="B10" s="7" t="s">
        <v>146</v>
      </c>
      <c r="C10" s="7" t="s">
        <v>162</v>
      </c>
      <c r="D10" s="7" t="s">
        <v>163</v>
      </c>
      <c r="E10" s="7" t="s">
        <v>164</v>
      </c>
      <c r="F10" s="6" t="s">
        <v>31</v>
      </c>
      <c r="G10" s="6">
        <v>1</v>
      </c>
      <c r="H10" s="6">
        <v>10</v>
      </c>
      <c r="I10" s="6"/>
      <c r="J10" s="6" t="s">
        <v>170</v>
      </c>
      <c r="K10" s="6" t="s">
        <v>222</v>
      </c>
      <c r="L10" s="6" t="s">
        <v>34</v>
      </c>
      <c r="N10" s="19"/>
      <c r="O10" s="19"/>
      <c r="P10" s="19"/>
      <c r="Q10" s="19"/>
    </row>
    <row r="11" spans="1:17" ht="195.75" customHeight="1" x14ac:dyDescent="0.25">
      <c r="A11" s="6">
        <v>2</v>
      </c>
      <c r="B11" s="7" t="s">
        <v>146</v>
      </c>
      <c r="C11" s="7" t="s">
        <v>162</v>
      </c>
      <c r="D11" s="7" t="s">
        <v>163</v>
      </c>
      <c r="E11" s="7" t="s">
        <v>165</v>
      </c>
      <c r="F11" s="6" t="s">
        <v>31</v>
      </c>
      <c r="G11" s="6">
        <v>2</v>
      </c>
      <c r="H11" s="6">
        <v>10</v>
      </c>
      <c r="I11" s="6"/>
      <c r="J11" s="6" t="s">
        <v>170</v>
      </c>
      <c r="K11" s="6" t="s">
        <v>223</v>
      </c>
      <c r="L11" s="6" t="s">
        <v>56</v>
      </c>
      <c r="N11" s="19"/>
      <c r="O11" s="19"/>
      <c r="P11" s="19"/>
      <c r="Q11" s="19"/>
    </row>
    <row r="12" spans="1:17" ht="207.75" customHeight="1" x14ac:dyDescent="0.25">
      <c r="A12" s="6">
        <v>3</v>
      </c>
      <c r="B12" s="7" t="s">
        <v>146</v>
      </c>
      <c r="C12" s="7" t="s">
        <v>162</v>
      </c>
      <c r="D12" s="7" t="s">
        <v>163</v>
      </c>
      <c r="E12" s="7" t="s">
        <v>166</v>
      </c>
      <c r="F12" s="6" t="s">
        <v>31</v>
      </c>
      <c r="G12" s="6">
        <v>3</v>
      </c>
      <c r="H12" s="6">
        <v>10</v>
      </c>
      <c r="I12" s="6"/>
      <c r="J12" s="6" t="s">
        <v>170</v>
      </c>
      <c r="K12" s="32" t="s">
        <v>224</v>
      </c>
      <c r="L12" s="6" t="s">
        <v>34</v>
      </c>
      <c r="N12" s="19"/>
      <c r="O12" s="19"/>
      <c r="P12" s="19"/>
      <c r="Q12" s="19"/>
    </row>
    <row r="13" spans="1:17" ht="204.75" customHeight="1" x14ac:dyDescent="0.25">
      <c r="A13" s="6">
        <v>4</v>
      </c>
      <c r="B13" s="7" t="s">
        <v>146</v>
      </c>
      <c r="C13" s="7" t="s">
        <v>162</v>
      </c>
      <c r="D13" s="7" t="s">
        <v>72</v>
      </c>
      <c r="E13" s="7" t="s">
        <v>167</v>
      </c>
      <c r="F13" s="6" t="s">
        <v>31</v>
      </c>
      <c r="G13" s="6">
        <v>4</v>
      </c>
      <c r="H13" s="6">
        <v>10</v>
      </c>
      <c r="I13" s="6"/>
      <c r="J13" s="6" t="s">
        <v>170</v>
      </c>
      <c r="K13" s="32" t="s">
        <v>225</v>
      </c>
      <c r="L13" s="6" t="s">
        <v>56</v>
      </c>
      <c r="N13" s="19"/>
      <c r="O13" s="19"/>
      <c r="P13" s="19"/>
      <c r="Q13" s="19"/>
    </row>
    <row r="14" spans="1:17" ht="141.75" x14ac:dyDescent="0.25">
      <c r="A14" s="6">
        <v>5</v>
      </c>
      <c r="B14" s="7" t="s">
        <v>146</v>
      </c>
      <c r="C14" s="7" t="s">
        <v>162</v>
      </c>
      <c r="D14" s="7" t="s">
        <v>163</v>
      </c>
      <c r="E14" s="7" t="s">
        <v>168</v>
      </c>
      <c r="F14" s="6" t="s">
        <v>31</v>
      </c>
      <c r="G14" s="6">
        <v>5</v>
      </c>
      <c r="H14" s="6">
        <v>10</v>
      </c>
      <c r="I14" s="6"/>
      <c r="J14" s="6" t="s">
        <v>170</v>
      </c>
      <c r="K14" s="31" t="s">
        <v>226</v>
      </c>
      <c r="L14" s="6" t="s">
        <v>43</v>
      </c>
      <c r="N14" s="19"/>
      <c r="O14" s="19"/>
      <c r="P14" s="19"/>
      <c r="Q14" s="19"/>
    </row>
    <row r="15" spans="1:17" ht="220.5" customHeight="1" x14ac:dyDescent="0.25">
      <c r="A15" s="6">
        <v>6</v>
      </c>
      <c r="B15" s="7" t="s">
        <v>146</v>
      </c>
      <c r="C15" s="7" t="s">
        <v>162</v>
      </c>
      <c r="D15" s="7" t="s">
        <v>163</v>
      </c>
      <c r="E15" s="7" t="s">
        <v>165</v>
      </c>
      <c r="F15" s="6" t="s">
        <v>61</v>
      </c>
      <c r="G15" s="6">
        <v>6</v>
      </c>
      <c r="H15" s="6">
        <v>20</v>
      </c>
      <c r="I15" s="6"/>
      <c r="J15" s="6" t="s">
        <v>170</v>
      </c>
      <c r="K15" s="29" t="s">
        <v>171</v>
      </c>
      <c r="L15" s="6" t="s">
        <v>172</v>
      </c>
      <c r="N15" s="19"/>
      <c r="O15" s="19"/>
      <c r="P15" s="19"/>
      <c r="Q15" s="19"/>
    </row>
    <row r="16" spans="1:17" ht="215.25" customHeight="1" x14ac:dyDescent="0.25">
      <c r="A16" s="6">
        <v>7</v>
      </c>
      <c r="B16" s="7" t="s">
        <v>146</v>
      </c>
      <c r="C16" s="7" t="s">
        <v>162</v>
      </c>
      <c r="D16" s="7" t="s">
        <v>163</v>
      </c>
      <c r="E16" s="7" t="s">
        <v>169</v>
      </c>
      <c r="F16" s="6" t="s">
        <v>69</v>
      </c>
      <c r="G16" s="6">
        <v>7</v>
      </c>
      <c r="H16" s="6">
        <v>30</v>
      </c>
      <c r="I16" s="6"/>
      <c r="J16" s="6" t="s">
        <v>170</v>
      </c>
      <c r="K16" s="30" t="s">
        <v>173</v>
      </c>
      <c r="L16" s="6" t="s">
        <v>174</v>
      </c>
      <c r="N16" s="19" t="s">
        <v>57</v>
      </c>
      <c r="O16" s="19" t="s">
        <v>58</v>
      </c>
      <c r="P16" s="19" t="s">
        <v>59</v>
      </c>
      <c r="Q16" s="19" t="s">
        <v>60</v>
      </c>
    </row>
    <row r="17" spans="1:17" ht="166.5" customHeight="1" x14ac:dyDescent="0.25">
      <c r="A17" s="6">
        <v>8</v>
      </c>
      <c r="B17" s="7" t="s">
        <v>73</v>
      </c>
      <c r="C17" s="7" t="s">
        <v>73</v>
      </c>
      <c r="D17" s="7" t="s">
        <v>73</v>
      </c>
      <c r="E17" s="7" t="s">
        <v>73</v>
      </c>
      <c r="F17" s="7" t="s">
        <v>73</v>
      </c>
      <c r="G17" s="7" t="s">
        <v>73</v>
      </c>
      <c r="H17" s="7" t="s">
        <v>73</v>
      </c>
      <c r="I17" s="7" t="s">
        <v>73</v>
      </c>
      <c r="J17" s="7" t="s">
        <v>73</v>
      </c>
      <c r="K17" s="7" t="s">
        <v>73</v>
      </c>
      <c r="L17" s="7" t="s">
        <v>73</v>
      </c>
      <c r="N17" s="19" t="s">
        <v>57</v>
      </c>
      <c r="O17" s="19" t="s">
        <v>58</v>
      </c>
      <c r="P17" s="19" t="s">
        <v>59</v>
      </c>
      <c r="Q17" s="19" t="s">
        <v>60</v>
      </c>
    </row>
    <row r="18" spans="1:17" ht="15.75" x14ac:dyDescent="0.25">
      <c r="B18" s="2"/>
    </row>
    <row r="19" spans="1:17" ht="15.75" x14ac:dyDescent="0.25">
      <c r="B19" s="2"/>
    </row>
    <row r="20" spans="1:17" ht="15.75" x14ac:dyDescent="0.25">
      <c r="B20" s="2"/>
      <c r="C20" s="2"/>
    </row>
    <row r="21" spans="1:17" ht="15.75" x14ac:dyDescent="0.25">
      <c r="A21" s="2"/>
    </row>
    <row r="22" spans="1:17" ht="15.75" x14ac:dyDescent="0.25">
      <c r="A22" s="2"/>
    </row>
    <row r="23" spans="1:17" ht="15.75" x14ac:dyDescent="0.25">
      <c r="A23" s="2"/>
    </row>
    <row r="24" spans="1:17" ht="15.75" x14ac:dyDescent="0.25">
      <c r="A24" s="2"/>
    </row>
    <row r="25" spans="1:17" ht="15.75" x14ac:dyDescent="0.25">
      <c r="B25" s="3"/>
      <c r="C25" s="3"/>
    </row>
  </sheetData>
  <mergeCells count="3">
    <mergeCell ref="A1:I1"/>
    <mergeCell ref="A2:I2"/>
    <mergeCell ref="A3:I3"/>
  </mergeCells>
  <pageMargins left="0.7" right="0.7" top="0.75" bottom="0.75" header="0.3" footer="0.3"/>
  <pageSetup paperSize="9" scale="58" orientation="landscape" horizontalDpi="4294967293"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2"/>
  <sheetViews>
    <sheetView view="pageBreakPreview" topLeftCell="A14" zoomScale="78" zoomScaleNormal="100" zoomScaleSheetLayoutView="78" workbookViewId="0">
      <selection activeCell="C25" sqref="C25"/>
    </sheetView>
  </sheetViews>
  <sheetFormatPr defaultRowHeight="15" x14ac:dyDescent="0.25"/>
  <cols>
    <col min="1" max="1" width="24.28515625" style="9" customWidth="1"/>
    <col min="2" max="2" width="27.28515625" style="9" customWidth="1"/>
    <col min="3" max="3" width="9.42578125" style="9" customWidth="1"/>
    <col min="4" max="4" width="5.42578125" style="9" customWidth="1"/>
    <col min="5" max="5" width="27.140625" style="9" customWidth="1"/>
    <col min="6" max="16384" width="9.140625" style="9"/>
  </cols>
  <sheetData>
    <row r="1" spans="1:10" ht="15.75" x14ac:dyDescent="0.25">
      <c r="A1" s="39" t="s">
        <v>0</v>
      </c>
      <c r="B1" s="39"/>
      <c r="C1" s="39"/>
      <c r="D1" s="39"/>
      <c r="E1" s="23"/>
      <c r="H1" s="35" t="s">
        <v>32</v>
      </c>
      <c r="I1" s="35"/>
    </row>
    <row r="2" spans="1:10" ht="17.25" customHeight="1" x14ac:dyDescent="0.25">
      <c r="A2" s="54" t="s">
        <v>1</v>
      </c>
      <c r="B2" s="55" t="str">
        <f>": "&amp;home!C1</f>
        <v>: MI NURUL ISLAM LABRUK KIDUL</v>
      </c>
      <c r="C2" s="10" t="s">
        <v>2</v>
      </c>
      <c r="E2" s="10" t="str">
        <f>": "&amp;home!C2</f>
        <v>: NUR RATNA P, S.Pd</v>
      </c>
      <c r="G2" s="10"/>
      <c r="H2" s="35"/>
      <c r="I2" s="35"/>
      <c r="J2" s="10"/>
    </row>
    <row r="3" spans="1:10" ht="17.25" customHeight="1" x14ac:dyDescent="0.25">
      <c r="A3" s="54"/>
      <c r="B3" s="55"/>
      <c r="C3" s="56" t="s">
        <v>4</v>
      </c>
      <c r="D3" s="56"/>
      <c r="E3" s="10" t="str">
        <f>": "&amp;home!C3</f>
        <v>: 2017/2018</v>
      </c>
      <c r="G3" s="10"/>
      <c r="H3" s="25"/>
      <c r="I3" s="25"/>
      <c r="J3" s="10"/>
    </row>
    <row r="4" spans="1:10" ht="17.25" customHeight="1" x14ac:dyDescent="0.25">
      <c r="A4" s="10" t="s">
        <v>20</v>
      </c>
      <c r="B4" s="10" t="str">
        <f>kisiBID!C6</f>
        <v>: B. INDONESIA</v>
      </c>
      <c r="C4" s="56"/>
      <c r="D4" s="56"/>
      <c r="H4" s="34">
        <v>7</v>
      </c>
      <c r="I4" s="34">
        <v>7</v>
      </c>
      <c r="J4" s="10"/>
    </row>
    <row r="5" spans="1:10" ht="17.25" customHeight="1" x14ac:dyDescent="0.25">
      <c r="A5" s="10" t="s">
        <v>6</v>
      </c>
      <c r="B5" s="10" t="str">
        <f>": "&amp;home!C5&amp;"/"&amp;home!C6</f>
        <v>: V/Ganjil</v>
      </c>
      <c r="C5" s="10" t="s">
        <v>7</v>
      </c>
      <c r="E5" s="10" t="str">
        <f>": "&amp;home!C7</f>
        <v>: PG,ESSAI  dan URAIAN</v>
      </c>
      <c r="H5" s="34"/>
      <c r="I5" s="34"/>
      <c r="J5" s="10"/>
    </row>
    <row r="6" spans="1:10" ht="30.75" customHeight="1" x14ac:dyDescent="0.25">
      <c r="A6" s="49" t="s">
        <v>8</v>
      </c>
      <c r="B6" s="49"/>
      <c r="C6" s="26" t="s">
        <v>9</v>
      </c>
      <c r="D6" s="53" t="s">
        <v>10</v>
      </c>
      <c r="E6" s="53"/>
      <c r="H6" s="34"/>
      <c r="I6" s="34"/>
    </row>
    <row r="7" spans="1:10" ht="117" customHeight="1" x14ac:dyDescent="0.25">
      <c r="A7" s="50" t="str">
        <f>VLOOKUP(H4,kisiBID!$A$10:$L$17,2)</f>
        <v>memahami pengetahuan faktual, konseptual, prosedural, dan metakognitif pada tingkat dasar dengan cara mengamati, menanya, dan mencoba berdasarkan rasa ingin tahu tentang dirinya makhluk ciptaan tuhan dan kegiatannya dan benda-benda yang dijumpainya di rumah, di sekolah, dan tempat bermain.</v>
      </c>
      <c r="B7" s="50"/>
      <c r="C7" s="24">
        <f>VLOOKUP(H4,kisiBID!$A$10:$L$17,7)</f>
        <v>7</v>
      </c>
      <c r="D7" s="50" t="str">
        <f>VLOOKUP(H4,kisiBID!$A$10:$L$17,10)</f>
        <v>buku tematik kelas V</v>
      </c>
      <c r="E7" s="50"/>
    </row>
    <row r="8" spans="1:10" ht="24" customHeight="1" x14ac:dyDescent="0.25">
      <c r="A8" s="49" t="s">
        <v>11</v>
      </c>
      <c r="B8" s="49"/>
      <c r="C8" s="49" t="s">
        <v>12</v>
      </c>
      <c r="D8" s="49"/>
      <c r="E8" s="49"/>
    </row>
    <row r="9" spans="1:10" ht="78.75" customHeight="1" x14ac:dyDescent="0.25">
      <c r="A9" s="50" t="str">
        <f>VLOOKUP(H4,kisiBID!$A$10:$L$17,3)</f>
        <v>Menentukan pokok pikiran dalam teks lisan dan tulis</v>
      </c>
      <c r="B9" s="50"/>
      <c r="C9" s="50" t="str">
        <f>VLOOKUP(H4,kisiBID!$A$10:$L$17,11)</f>
        <v>Tulislah cara menemukan ide pokok dalam paragraf ....</v>
      </c>
      <c r="D9" s="50"/>
      <c r="E9" s="50"/>
    </row>
    <row r="10" spans="1:10" ht="24" customHeight="1" x14ac:dyDescent="0.25">
      <c r="A10" s="49" t="s">
        <v>13</v>
      </c>
      <c r="B10" s="49"/>
      <c r="C10" s="50"/>
      <c r="D10" s="50"/>
      <c r="E10" s="50"/>
    </row>
    <row r="11" spans="1:10" ht="45.75" customHeight="1" x14ac:dyDescent="0.25">
      <c r="A11" s="50" t="str">
        <f>VLOOKUP(H4,kisiBID!$A$10:$L$17,4)</f>
        <v>menentukan ide pokok bacaan</v>
      </c>
      <c r="B11" s="50"/>
      <c r="C11" s="50"/>
      <c r="D11" s="50"/>
      <c r="E11" s="50"/>
    </row>
    <row r="12" spans="1:10" ht="24" customHeight="1" x14ac:dyDescent="0.25">
      <c r="A12" s="49" t="s">
        <v>14</v>
      </c>
      <c r="B12" s="49"/>
      <c r="C12" s="49" t="s">
        <v>15</v>
      </c>
      <c r="D12" s="49"/>
      <c r="E12" s="49"/>
    </row>
    <row r="13" spans="1:10" ht="44.25" customHeight="1" x14ac:dyDescent="0.25">
      <c r="A13" s="50" t="str">
        <f>VLOOKUP(H4,kisiBID!$A$10:$L$17,5)</f>
        <v>siswa dapat menuliskan cara menemukan ide pokok dalam sebuah paragraf</v>
      </c>
      <c r="B13" s="50"/>
      <c r="C13" s="50" t="str">
        <f>VLOOKUP(H4,kisiBID!$A$10:$L$17,12)</f>
        <v>membaca isi teks dalam setiap paragraf, menemukan kalimat utama di tiap-tiap paragraf</v>
      </c>
      <c r="D13" s="50"/>
      <c r="E13" s="50"/>
    </row>
    <row r="14" spans="1:10" ht="15.75" x14ac:dyDescent="0.25">
      <c r="A14" s="10"/>
      <c r="B14" s="10"/>
    </row>
    <row r="15" spans="1:10" ht="30.75" customHeight="1" x14ac:dyDescent="0.25">
      <c r="A15" s="49" t="s">
        <v>8</v>
      </c>
      <c r="B15" s="49"/>
      <c r="C15" s="26" t="s">
        <v>9</v>
      </c>
      <c r="D15" s="51" t="s">
        <v>10</v>
      </c>
      <c r="E15" s="52"/>
    </row>
    <row r="16" spans="1:10" ht="117" customHeight="1" x14ac:dyDescent="0.25">
      <c r="A16" s="50" t="str">
        <f>VLOOKUP(I4,kisiBID!$A$10:$L$17,2)</f>
        <v>memahami pengetahuan faktual, konseptual, prosedural, dan metakognitif pada tingkat dasar dengan cara mengamati, menanya, dan mencoba berdasarkan rasa ingin tahu tentang dirinya makhluk ciptaan tuhan dan kegiatannya dan benda-benda yang dijumpainya di rumah, di sekolah, dan tempat bermain.</v>
      </c>
      <c r="B16" s="50"/>
      <c r="C16" s="24">
        <f>VLOOKUP(I4,kisiBID!$A$10:$L$17,7)</f>
        <v>7</v>
      </c>
      <c r="D16" s="50" t="str">
        <f>VLOOKUP(I4,kisiBID!$A$10:$L$17,10)</f>
        <v>buku tematik kelas V</v>
      </c>
      <c r="E16" s="50" t="str">
        <f>VLOOKUP(I4,kisiPKN!$A$10:$L$16,10)</f>
        <v xml:space="preserve">buku tematik kelas v </v>
      </c>
    </row>
    <row r="17" spans="1:5" ht="24" customHeight="1" x14ac:dyDescent="0.25">
      <c r="A17" s="49" t="s">
        <v>11</v>
      </c>
      <c r="B17" s="49"/>
      <c r="C17" s="49" t="s">
        <v>12</v>
      </c>
      <c r="D17" s="49"/>
      <c r="E17" s="49"/>
    </row>
    <row r="18" spans="1:5" ht="78.75" customHeight="1" x14ac:dyDescent="0.25">
      <c r="A18" s="50" t="str">
        <f>VLOOKUP(I4,kisiBID!$A$10:$L$17,3)</f>
        <v>Menentukan pokok pikiran dalam teks lisan dan tulis</v>
      </c>
      <c r="B18" s="50"/>
      <c r="C18" s="50" t="str">
        <f>VLOOKUP(I4,kisiBID!$A$10:$L$17,11)</f>
        <v>Tulislah cara menemukan ide pokok dalam paragraf ....</v>
      </c>
      <c r="D18" s="50"/>
      <c r="E18" s="50"/>
    </row>
    <row r="19" spans="1:5" ht="24" customHeight="1" x14ac:dyDescent="0.25">
      <c r="A19" s="49" t="s">
        <v>13</v>
      </c>
      <c r="B19" s="49"/>
      <c r="C19" s="50"/>
      <c r="D19" s="50"/>
      <c r="E19" s="50"/>
    </row>
    <row r="20" spans="1:5" ht="45.75" customHeight="1" x14ac:dyDescent="0.25">
      <c r="A20" s="50" t="str">
        <f>VLOOKUP(I4,kisiBID!$A$10:$L$17,4)</f>
        <v>menentukan ide pokok bacaan</v>
      </c>
      <c r="B20" s="50"/>
      <c r="C20" s="50"/>
      <c r="D20" s="50"/>
      <c r="E20" s="50"/>
    </row>
    <row r="21" spans="1:5" ht="24" customHeight="1" x14ac:dyDescent="0.25">
      <c r="A21" s="49" t="s">
        <v>14</v>
      </c>
      <c r="B21" s="49"/>
      <c r="C21" s="49" t="s">
        <v>15</v>
      </c>
      <c r="D21" s="49"/>
      <c r="E21" s="49"/>
    </row>
    <row r="22" spans="1:5" ht="44.25" customHeight="1" x14ac:dyDescent="0.25">
      <c r="A22" s="50" t="str">
        <f>VLOOKUP(I4,kisiBID!$A$10:$L$17,5)</f>
        <v>siswa dapat menuliskan cara menemukan ide pokok dalam sebuah paragraf</v>
      </c>
      <c r="B22" s="50"/>
      <c r="C22" s="50" t="str">
        <f>VLOOKUP(I4,kisiBID!$A$10:$L$17,12)</f>
        <v>membaca isi teks dalam setiap paragraf, menemukan kalimat utama di tiap-tiap paragraf</v>
      </c>
      <c r="D22" s="50"/>
      <c r="E22" s="50"/>
    </row>
  </sheetData>
  <mergeCells count="35">
    <mergeCell ref="A1:D1"/>
    <mergeCell ref="H1:I2"/>
    <mergeCell ref="A2:A3"/>
    <mergeCell ref="B2:B3"/>
    <mergeCell ref="C3:D4"/>
    <mergeCell ref="H4:H6"/>
    <mergeCell ref="I4:I6"/>
    <mergeCell ref="A6:B6"/>
    <mergeCell ref="D6:E6"/>
    <mergeCell ref="A7:B7"/>
    <mergeCell ref="D7:E7"/>
    <mergeCell ref="A8:B8"/>
    <mergeCell ref="C8:E8"/>
    <mergeCell ref="A9:B9"/>
    <mergeCell ref="C9:E11"/>
    <mergeCell ref="A10:B10"/>
    <mergeCell ref="A11:B11"/>
    <mergeCell ref="A12:B12"/>
    <mergeCell ref="C12:E12"/>
    <mergeCell ref="A13:B13"/>
    <mergeCell ref="C13:E13"/>
    <mergeCell ref="A15:B15"/>
    <mergeCell ref="D15:E15"/>
    <mergeCell ref="A21:B21"/>
    <mergeCell ref="C21:E21"/>
    <mergeCell ref="A22:B22"/>
    <mergeCell ref="C22:E22"/>
    <mergeCell ref="A16:B16"/>
    <mergeCell ref="D16:E16"/>
    <mergeCell ref="A17:B17"/>
    <mergeCell ref="C17:E17"/>
    <mergeCell ref="A18:B18"/>
    <mergeCell ref="C18:E20"/>
    <mergeCell ref="A19:B19"/>
    <mergeCell ref="A20:B20"/>
  </mergeCells>
  <pageMargins left="0.70866141732283472" right="0.70866141732283472" top="0.55118110236220474" bottom="0.55118110236220474" header="0.31496062992125984" footer="0.31496062992125984"/>
  <pageSetup paperSize="256" scale="93"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Spinner 1">
              <controlPr defaultSize="0" autoPict="0">
                <anchor moveWithCells="1" sizeWithCells="1">
                  <from>
                    <xdr:col>7</xdr:col>
                    <xdr:colOff>209550</xdr:colOff>
                    <xdr:row>5</xdr:row>
                    <xdr:rowOff>304800</xdr:rowOff>
                  </from>
                  <to>
                    <xdr:col>8</xdr:col>
                    <xdr:colOff>295275</xdr:colOff>
                    <xdr:row>6</xdr:row>
                    <xdr:rowOff>704850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view="pageBreakPreview" topLeftCell="A6" zoomScale="60" zoomScaleNormal="100" workbookViewId="0">
      <pane xSplit="1" ySplit="4" topLeftCell="B10" activePane="bottomRight" state="frozen"/>
      <selection activeCell="C17" sqref="C17:E17"/>
      <selection pane="topRight" activeCell="C17" sqref="C17:E17"/>
      <selection pane="bottomLeft" activeCell="C17" sqref="C17:E17"/>
      <selection pane="bottomRight" activeCell="H5" sqref="H5"/>
    </sheetView>
  </sheetViews>
  <sheetFormatPr defaultRowHeight="15" x14ac:dyDescent="0.25"/>
  <cols>
    <col min="1" max="1" width="5" customWidth="1"/>
    <col min="2" max="2" width="34.42578125" customWidth="1"/>
    <col min="3" max="3" width="26.5703125" customWidth="1"/>
    <col min="4" max="4" width="16.85546875" customWidth="1"/>
    <col min="5" max="5" width="16.5703125" customWidth="1"/>
    <col min="6" max="6" width="14.7109375" customWidth="1"/>
    <col min="7" max="7" width="15.140625" customWidth="1"/>
    <col min="8" max="8" width="12.28515625" customWidth="1"/>
    <col min="9" max="9" width="9.28515625" customWidth="1"/>
    <col min="10" max="10" width="12.28515625" customWidth="1"/>
    <col min="11" max="11" width="30.85546875" customWidth="1"/>
    <col min="12" max="12" width="23" customWidth="1"/>
    <col min="14" max="17" width="11.28515625" customWidth="1"/>
  </cols>
  <sheetData>
    <row r="1" spans="1:17" ht="15.75" x14ac:dyDescent="0.25">
      <c r="A1" s="33" t="s">
        <v>16</v>
      </c>
      <c r="B1" s="33"/>
      <c r="C1" s="33"/>
      <c r="D1" s="33"/>
      <c r="E1" s="33"/>
      <c r="F1" s="33"/>
      <c r="G1" s="33"/>
      <c r="H1" s="33"/>
      <c r="I1" s="33"/>
    </row>
    <row r="2" spans="1:17" ht="15.75" x14ac:dyDescent="0.25">
      <c r="A2" s="33" t="s">
        <v>17</v>
      </c>
      <c r="B2" s="33"/>
      <c r="C2" s="33"/>
      <c r="D2" s="33"/>
      <c r="E2" s="33"/>
      <c r="F2" s="33"/>
      <c r="G2" s="33"/>
      <c r="H2" s="33"/>
      <c r="I2" s="33"/>
    </row>
    <row r="3" spans="1:17" ht="15.75" x14ac:dyDescent="0.25">
      <c r="A3" s="33" t="s">
        <v>18</v>
      </c>
      <c r="B3" s="33"/>
      <c r="C3" s="33"/>
      <c r="D3" s="33"/>
      <c r="E3" s="33"/>
      <c r="F3" s="33"/>
      <c r="G3" s="33"/>
      <c r="H3" s="33"/>
      <c r="I3" s="33"/>
    </row>
    <row r="4" spans="1:17" ht="15.75" x14ac:dyDescent="0.25">
      <c r="A4" s="8"/>
    </row>
    <row r="5" spans="1:17" ht="15.75" x14ac:dyDescent="0.25">
      <c r="A5" s="2" t="s">
        <v>19</v>
      </c>
      <c r="C5" s="2" t="str">
        <f>": MI Nurul Islam Labruk Kidul"</f>
        <v>: MI Nurul Islam Labruk Kidul</v>
      </c>
    </row>
    <row r="6" spans="1:17" ht="15.75" x14ac:dyDescent="0.25">
      <c r="A6" s="2" t="s">
        <v>20</v>
      </c>
      <c r="C6" s="2" t="str">
        <f>": IPA"</f>
        <v>: IPA</v>
      </c>
    </row>
    <row r="7" spans="1:17" ht="15.75" x14ac:dyDescent="0.25">
      <c r="A7" s="2" t="s">
        <v>6</v>
      </c>
      <c r="C7" s="2" t="str">
        <f>": 5"&amp;" / Ganjil"</f>
        <v>: 5 / Ganjil</v>
      </c>
    </row>
    <row r="8" spans="1:17" ht="15.75" x14ac:dyDescent="0.25">
      <c r="A8" s="2" t="s">
        <v>21</v>
      </c>
      <c r="C8" s="2" t="s">
        <v>29</v>
      </c>
    </row>
    <row r="9" spans="1:17" ht="31.5" x14ac:dyDescent="0.25">
      <c r="A9" s="5" t="s">
        <v>22</v>
      </c>
      <c r="B9" s="14" t="s">
        <v>8</v>
      </c>
      <c r="C9" s="14" t="s">
        <v>11</v>
      </c>
      <c r="D9" s="14" t="s">
        <v>13</v>
      </c>
      <c r="E9" s="14" t="s">
        <v>23</v>
      </c>
      <c r="F9" s="15" t="s">
        <v>24</v>
      </c>
      <c r="G9" s="14" t="s">
        <v>9</v>
      </c>
      <c r="H9" s="15" t="s">
        <v>25</v>
      </c>
      <c r="I9" s="15" t="s">
        <v>26</v>
      </c>
      <c r="J9" s="17" t="s">
        <v>10</v>
      </c>
      <c r="K9" s="17" t="s">
        <v>12</v>
      </c>
      <c r="L9" s="17" t="s">
        <v>15</v>
      </c>
      <c r="N9" s="18" t="s">
        <v>35</v>
      </c>
      <c r="O9" s="18" t="s">
        <v>37</v>
      </c>
      <c r="P9" s="18" t="s">
        <v>39</v>
      </c>
      <c r="Q9" s="18" t="s">
        <v>41</v>
      </c>
    </row>
    <row r="10" spans="1:17" ht="196.5" customHeight="1" x14ac:dyDescent="0.25">
      <c r="A10" s="6">
        <v>1</v>
      </c>
      <c r="B10" s="7" t="s">
        <v>146</v>
      </c>
      <c r="C10" s="7" t="s">
        <v>175</v>
      </c>
      <c r="D10" s="7" t="s">
        <v>176</v>
      </c>
      <c r="E10" s="7" t="s">
        <v>177</v>
      </c>
      <c r="F10" s="6" t="s">
        <v>31</v>
      </c>
      <c r="G10" s="6">
        <v>1</v>
      </c>
      <c r="H10" s="6">
        <v>10</v>
      </c>
      <c r="I10" s="6"/>
      <c r="J10" s="6" t="s">
        <v>170</v>
      </c>
      <c r="K10" s="32" t="s">
        <v>227</v>
      </c>
      <c r="L10" s="6" t="s">
        <v>43</v>
      </c>
      <c r="N10" s="19" t="s">
        <v>36</v>
      </c>
      <c r="O10" s="19" t="s">
        <v>38</v>
      </c>
      <c r="P10" s="19" t="s">
        <v>40</v>
      </c>
      <c r="Q10" s="19" t="s">
        <v>42</v>
      </c>
    </row>
    <row r="11" spans="1:17" ht="192" customHeight="1" x14ac:dyDescent="0.25">
      <c r="A11" s="6">
        <v>2</v>
      </c>
      <c r="B11" s="7" t="s">
        <v>146</v>
      </c>
      <c r="C11" s="7" t="s">
        <v>175</v>
      </c>
      <c r="D11" s="7" t="s">
        <v>176</v>
      </c>
      <c r="E11" s="7" t="s">
        <v>178</v>
      </c>
      <c r="F11" s="6" t="s">
        <v>31</v>
      </c>
      <c r="G11" s="6">
        <v>2</v>
      </c>
      <c r="H11" s="6">
        <v>10</v>
      </c>
      <c r="I11" s="6"/>
      <c r="J11" s="6" t="s">
        <v>170</v>
      </c>
      <c r="K11" s="31" t="s">
        <v>228</v>
      </c>
      <c r="L11" s="6" t="s">
        <v>34</v>
      </c>
      <c r="N11" s="19" t="s">
        <v>44</v>
      </c>
      <c r="O11" s="19" t="s">
        <v>45</v>
      </c>
      <c r="P11" s="19" t="s">
        <v>46</v>
      </c>
      <c r="Q11" s="19" t="s">
        <v>47</v>
      </c>
    </row>
    <row r="12" spans="1:17" ht="175.5" customHeight="1" x14ac:dyDescent="0.25">
      <c r="A12" s="6">
        <v>3</v>
      </c>
      <c r="B12" s="7" t="s">
        <v>146</v>
      </c>
      <c r="C12" s="7" t="s">
        <v>175</v>
      </c>
      <c r="D12" s="7" t="s">
        <v>176</v>
      </c>
      <c r="E12" s="7" t="s">
        <v>179</v>
      </c>
      <c r="F12" s="6" t="s">
        <v>31</v>
      </c>
      <c r="G12" s="6">
        <v>3</v>
      </c>
      <c r="H12" s="6">
        <v>10</v>
      </c>
      <c r="I12" s="6"/>
      <c r="J12" s="6" t="s">
        <v>170</v>
      </c>
      <c r="K12" s="32" t="s">
        <v>229</v>
      </c>
      <c r="L12" s="6" t="s">
        <v>43</v>
      </c>
      <c r="N12" s="19" t="s">
        <v>48</v>
      </c>
      <c r="O12" s="19" t="s">
        <v>49</v>
      </c>
      <c r="P12" s="19" t="s">
        <v>50</v>
      </c>
      <c r="Q12" s="19" t="s">
        <v>51</v>
      </c>
    </row>
    <row r="13" spans="1:17" ht="197.25" customHeight="1" x14ac:dyDescent="0.25">
      <c r="A13" s="6">
        <v>4</v>
      </c>
      <c r="B13" s="7" t="s">
        <v>146</v>
      </c>
      <c r="C13" s="7" t="s">
        <v>175</v>
      </c>
      <c r="D13" s="7" t="s">
        <v>176</v>
      </c>
      <c r="E13" s="7" t="s">
        <v>178</v>
      </c>
      <c r="F13" s="6" t="s">
        <v>31</v>
      </c>
      <c r="G13" s="6">
        <v>4</v>
      </c>
      <c r="H13" s="6">
        <v>10</v>
      </c>
      <c r="I13" s="6"/>
      <c r="J13" s="6" t="s">
        <v>170</v>
      </c>
      <c r="K13" s="32" t="s">
        <v>230</v>
      </c>
      <c r="L13" s="6" t="s">
        <v>56</v>
      </c>
      <c r="N13" s="19" t="s">
        <v>52</v>
      </c>
      <c r="O13" s="19" t="s">
        <v>53</v>
      </c>
      <c r="P13" s="19" t="s">
        <v>54</v>
      </c>
      <c r="Q13" s="19" t="s">
        <v>55</v>
      </c>
    </row>
    <row r="14" spans="1:17" ht="201.75" customHeight="1" x14ac:dyDescent="0.25">
      <c r="A14" s="6">
        <v>5</v>
      </c>
      <c r="B14" s="7" t="s">
        <v>146</v>
      </c>
      <c r="C14" s="7" t="s">
        <v>175</v>
      </c>
      <c r="D14" s="7" t="s">
        <v>176</v>
      </c>
      <c r="E14" s="7" t="s">
        <v>177</v>
      </c>
      <c r="F14" s="6" t="s">
        <v>31</v>
      </c>
      <c r="G14" s="6">
        <v>5</v>
      </c>
      <c r="H14" s="6">
        <v>10</v>
      </c>
      <c r="I14" s="6"/>
      <c r="J14" s="6" t="s">
        <v>170</v>
      </c>
      <c r="K14" s="31" t="s">
        <v>231</v>
      </c>
      <c r="L14" s="6" t="s">
        <v>76</v>
      </c>
      <c r="N14" s="19" t="s">
        <v>57</v>
      </c>
      <c r="O14" s="19" t="s">
        <v>58</v>
      </c>
      <c r="P14" s="19" t="s">
        <v>59</v>
      </c>
      <c r="Q14" s="19" t="s">
        <v>60</v>
      </c>
    </row>
    <row r="15" spans="1:17" ht="208.5" customHeight="1" x14ac:dyDescent="0.25">
      <c r="A15" s="6">
        <v>6</v>
      </c>
      <c r="B15" s="7" t="s">
        <v>146</v>
      </c>
      <c r="C15" s="7" t="s">
        <v>175</v>
      </c>
      <c r="D15" s="7" t="s">
        <v>176</v>
      </c>
      <c r="E15" s="7" t="s">
        <v>177</v>
      </c>
      <c r="F15" s="6" t="s">
        <v>74</v>
      </c>
      <c r="G15" s="6">
        <v>6</v>
      </c>
      <c r="H15" s="6">
        <v>20</v>
      </c>
      <c r="I15" s="6"/>
      <c r="J15" s="6" t="s">
        <v>170</v>
      </c>
      <c r="K15" s="30" t="s">
        <v>181</v>
      </c>
      <c r="L15" s="6" t="s">
        <v>183</v>
      </c>
      <c r="N15" s="19"/>
      <c r="O15" s="19"/>
      <c r="P15" s="19"/>
      <c r="Q15" s="19"/>
    </row>
    <row r="16" spans="1:17" ht="211.5" customHeight="1" x14ac:dyDescent="0.25">
      <c r="A16" s="6">
        <v>7</v>
      </c>
      <c r="B16" s="7" t="s">
        <v>146</v>
      </c>
      <c r="C16" s="7" t="s">
        <v>175</v>
      </c>
      <c r="D16" s="7" t="s">
        <v>176</v>
      </c>
      <c r="E16" s="7" t="s">
        <v>180</v>
      </c>
      <c r="F16" s="6" t="s">
        <v>75</v>
      </c>
      <c r="G16" s="6">
        <v>7</v>
      </c>
      <c r="H16" s="6">
        <v>30</v>
      </c>
      <c r="I16" s="6"/>
      <c r="J16" s="6" t="s">
        <v>170</v>
      </c>
      <c r="K16" s="29" t="s">
        <v>182</v>
      </c>
      <c r="L16" s="6" t="s">
        <v>184</v>
      </c>
      <c r="N16" s="19" t="s">
        <v>57</v>
      </c>
      <c r="O16" s="19" t="s">
        <v>58</v>
      </c>
      <c r="P16" s="19" t="s">
        <v>59</v>
      </c>
      <c r="Q16" s="19" t="s">
        <v>60</v>
      </c>
    </row>
    <row r="17" spans="1:17" ht="166.5" customHeight="1" x14ac:dyDescent="0.25">
      <c r="A17" s="6">
        <v>8</v>
      </c>
      <c r="B17" s="7" t="s">
        <v>73</v>
      </c>
      <c r="C17" s="7" t="s">
        <v>73</v>
      </c>
      <c r="D17" s="7" t="s">
        <v>73</v>
      </c>
      <c r="E17" s="7" t="s">
        <v>73</v>
      </c>
      <c r="F17" s="7" t="s">
        <v>73</v>
      </c>
      <c r="G17" s="7" t="s">
        <v>73</v>
      </c>
      <c r="H17" s="7" t="s">
        <v>73</v>
      </c>
      <c r="I17" s="7" t="s">
        <v>73</v>
      </c>
      <c r="J17" s="7" t="s">
        <v>73</v>
      </c>
      <c r="K17" s="29"/>
      <c r="L17" s="7" t="s">
        <v>73</v>
      </c>
      <c r="N17" s="19" t="s">
        <v>57</v>
      </c>
      <c r="O17" s="19" t="s">
        <v>58</v>
      </c>
      <c r="P17" s="19" t="s">
        <v>59</v>
      </c>
      <c r="Q17" s="19" t="s">
        <v>60</v>
      </c>
    </row>
    <row r="18" spans="1:17" ht="15.75" x14ac:dyDescent="0.25">
      <c r="B18" s="2"/>
    </row>
    <row r="19" spans="1:17" ht="15.75" x14ac:dyDescent="0.25">
      <c r="B19" s="2"/>
    </row>
    <row r="20" spans="1:17" ht="15.75" x14ac:dyDescent="0.25">
      <c r="B20" s="2"/>
      <c r="C20" s="2"/>
    </row>
    <row r="21" spans="1:17" ht="15.75" x14ac:dyDescent="0.25">
      <c r="A21" s="2"/>
    </row>
    <row r="22" spans="1:17" ht="15.75" x14ac:dyDescent="0.25">
      <c r="A22" s="2"/>
    </row>
    <row r="23" spans="1:17" ht="15.75" x14ac:dyDescent="0.25">
      <c r="A23" s="2"/>
    </row>
    <row r="24" spans="1:17" ht="15.75" x14ac:dyDescent="0.25">
      <c r="A24" s="2"/>
    </row>
    <row r="25" spans="1:17" ht="15.75" x14ac:dyDescent="0.25">
      <c r="B25" s="3"/>
      <c r="C25" s="3"/>
    </row>
  </sheetData>
  <mergeCells count="3">
    <mergeCell ref="A1:I1"/>
    <mergeCell ref="A2:I2"/>
    <mergeCell ref="A3:I3"/>
  </mergeCells>
  <pageMargins left="0.7" right="0.7" top="0.75" bottom="0.75" header="0.3" footer="0.3"/>
  <pageSetup paperSize="9" scale="58" orientation="landscape" horizontalDpi="4294967293"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2"/>
  <sheetViews>
    <sheetView view="pageBreakPreview" zoomScale="89" zoomScaleNormal="100" zoomScaleSheetLayoutView="89" workbookViewId="0">
      <selection activeCell="H7" sqref="H7"/>
    </sheetView>
  </sheetViews>
  <sheetFormatPr defaultRowHeight="15" x14ac:dyDescent="0.25"/>
  <cols>
    <col min="1" max="1" width="24.28515625" style="9" customWidth="1"/>
    <col min="2" max="2" width="27.28515625" style="9" customWidth="1"/>
    <col min="3" max="3" width="9.42578125" style="9" customWidth="1"/>
    <col min="4" max="4" width="5.42578125" style="9" customWidth="1"/>
    <col min="5" max="5" width="27.140625" style="9" customWidth="1"/>
    <col min="6" max="16384" width="9.140625" style="9"/>
  </cols>
  <sheetData>
    <row r="1" spans="1:10" ht="15.75" x14ac:dyDescent="0.25">
      <c r="A1" s="39" t="s">
        <v>0</v>
      </c>
      <c r="B1" s="39"/>
      <c r="C1" s="39"/>
      <c r="D1" s="39"/>
      <c r="E1" s="23"/>
      <c r="H1" s="35" t="s">
        <v>32</v>
      </c>
      <c r="I1" s="35"/>
    </row>
    <row r="2" spans="1:10" ht="17.25" customHeight="1" x14ac:dyDescent="0.25">
      <c r="A2" s="54" t="s">
        <v>1</v>
      </c>
      <c r="B2" s="55" t="str">
        <f>": "&amp;home!C1</f>
        <v>: MI NURUL ISLAM LABRUK KIDUL</v>
      </c>
      <c r="C2" s="10" t="s">
        <v>2</v>
      </c>
      <c r="E2" s="10" t="str">
        <f>": "&amp;home!C2</f>
        <v>: NUR RATNA P, S.Pd</v>
      </c>
      <c r="G2" s="10"/>
      <c r="H2" s="35"/>
      <c r="I2" s="35"/>
      <c r="J2" s="10"/>
    </row>
    <row r="3" spans="1:10" ht="17.25" customHeight="1" x14ac:dyDescent="0.25">
      <c r="A3" s="54"/>
      <c r="B3" s="55"/>
      <c r="C3" s="56" t="s">
        <v>4</v>
      </c>
      <c r="D3" s="56"/>
      <c r="E3" s="10" t="str">
        <f>": "&amp;home!C3</f>
        <v>: 2017/2018</v>
      </c>
      <c r="G3" s="10"/>
      <c r="H3" s="25"/>
      <c r="I3" s="25"/>
      <c r="J3" s="10"/>
    </row>
    <row r="4" spans="1:10" ht="17.25" customHeight="1" x14ac:dyDescent="0.25">
      <c r="A4" s="10" t="s">
        <v>20</v>
      </c>
      <c r="B4" s="10" t="str">
        <f>kisiIPA!C6</f>
        <v>: IPA</v>
      </c>
      <c r="C4" s="56"/>
      <c r="D4" s="56"/>
      <c r="H4" s="34">
        <v>7</v>
      </c>
      <c r="I4" s="34">
        <f>H4+1</f>
        <v>8</v>
      </c>
      <c r="J4" s="10"/>
    </row>
    <row r="5" spans="1:10" ht="17.25" customHeight="1" x14ac:dyDescent="0.25">
      <c r="A5" s="10" t="s">
        <v>6</v>
      </c>
      <c r="B5" s="10" t="str">
        <f>": "&amp;home!C5&amp;"/"&amp;home!C6</f>
        <v>: V/Ganjil</v>
      </c>
      <c r="C5" s="10" t="s">
        <v>7</v>
      </c>
      <c r="E5" s="10" t="str">
        <f>": "&amp;home!C7</f>
        <v>: PG,ESSAI  dan URAIAN</v>
      </c>
      <c r="H5" s="34"/>
      <c r="I5" s="34"/>
      <c r="J5" s="10"/>
    </row>
    <row r="6" spans="1:10" ht="30.75" customHeight="1" x14ac:dyDescent="0.25">
      <c r="A6" s="49" t="s">
        <v>8</v>
      </c>
      <c r="B6" s="49"/>
      <c r="C6" s="26" t="s">
        <v>9</v>
      </c>
      <c r="D6" s="53" t="s">
        <v>10</v>
      </c>
      <c r="E6" s="53"/>
      <c r="H6" s="34"/>
      <c r="I6" s="34"/>
    </row>
    <row r="7" spans="1:10" ht="117" customHeight="1" x14ac:dyDescent="0.25">
      <c r="A7" s="50" t="str">
        <f>VLOOKUP(H4,kisiIPA!$A$10:$L$17,2)</f>
        <v>memahami pengetahuan faktual, konseptual, prosedural, dan metakognitif pada tingkat dasar dengan cara mengamati, menanya, dan mencoba berdasarkan rasa ingin tahu tentang dirinya makhluk ciptaan tuhan dan kegiatannya dan benda-benda yang dijumpainya di rumah, di sekolah, dan tempat bermain.</v>
      </c>
      <c r="B7" s="50"/>
      <c r="C7" s="24">
        <f>VLOOKUP(H4,kisiIPA!$A$10:$L$17,7)</f>
        <v>7</v>
      </c>
      <c r="D7" s="50" t="str">
        <f>VLOOKUP(H4,kisiIPA!$A$10:$L$17,10)</f>
        <v>buku tematik kelas V</v>
      </c>
      <c r="E7" s="50"/>
    </row>
    <row r="8" spans="1:10" ht="24" customHeight="1" x14ac:dyDescent="0.25">
      <c r="A8" s="49" t="s">
        <v>11</v>
      </c>
      <c r="B8" s="49"/>
      <c r="C8" s="49" t="s">
        <v>12</v>
      </c>
      <c r="D8" s="49"/>
      <c r="E8" s="49"/>
    </row>
    <row r="9" spans="1:10" ht="78.75" customHeight="1" x14ac:dyDescent="0.25">
      <c r="A9" s="50" t="str">
        <f>VLOOKUP(H4,kisiIPA!$A$10:$L$17,3)</f>
        <v>menjelaskan alat gerak dan fungsinya pada hewan dan manusia serta cara memelihara kesehatan alat gerak manusia</v>
      </c>
      <c r="B9" s="50"/>
      <c r="C9" s="50" t="str">
        <f>VLOOKUP(H4,kisiIPA!$A$10:$L$17,11)</f>
        <v>Jelaskan macam-macam gangguan pada tulang !</v>
      </c>
      <c r="D9" s="50"/>
      <c r="E9" s="50"/>
    </row>
    <row r="10" spans="1:10" ht="24" customHeight="1" x14ac:dyDescent="0.25">
      <c r="A10" s="49" t="s">
        <v>13</v>
      </c>
      <c r="B10" s="49"/>
      <c r="C10" s="50"/>
      <c r="D10" s="50"/>
      <c r="E10" s="50"/>
    </row>
    <row r="11" spans="1:10" ht="45.75" customHeight="1" x14ac:dyDescent="0.25">
      <c r="A11" s="50" t="str">
        <f>VLOOKUP(H4,kisiIPA!$A$10:$L$17,4)</f>
        <v>macam-macam kelainan pada tulang</v>
      </c>
      <c r="B11" s="50"/>
      <c r="C11" s="50"/>
      <c r="D11" s="50"/>
      <c r="E11" s="50"/>
    </row>
    <row r="12" spans="1:10" ht="24" customHeight="1" x14ac:dyDescent="0.25">
      <c r="A12" s="49" t="s">
        <v>14</v>
      </c>
      <c r="B12" s="49"/>
      <c r="C12" s="49" t="s">
        <v>15</v>
      </c>
      <c r="D12" s="49"/>
      <c r="E12" s="49"/>
    </row>
    <row r="13" spans="1:10" ht="44.25" customHeight="1" x14ac:dyDescent="0.25">
      <c r="A13" s="50" t="str">
        <f>VLOOKUP(H4,kisiIPA!$A$10:$L$17,5)</f>
        <v>siswa dapat menyebutkan macam-macam gangguan pada tulang</v>
      </c>
      <c r="B13" s="50"/>
      <c r="C13" s="50" t="str">
        <f>VLOOKUP(H4,kisiIPA!$A$10:$L$17,12)</f>
        <v>skoliosis, lordosis, kifosis dll</v>
      </c>
      <c r="D13" s="50"/>
      <c r="E13" s="50"/>
    </row>
    <row r="14" spans="1:10" ht="15.75" x14ac:dyDescent="0.25">
      <c r="A14" s="10"/>
      <c r="B14" s="10"/>
    </row>
    <row r="15" spans="1:10" ht="30.75" customHeight="1" x14ac:dyDescent="0.25">
      <c r="A15" s="49" t="s">
        <v>8</v>
      </c>
      <c r="B15" s="49"/>
      <c r="C15" s="26" t="s">
        <v>9</v>
      </c>
      <c r="D15" s="51" t="s">
        <v>10</v>
      </c>
      <c r="E15" s="52"/>
    </row>
    <row r="16" spans="1:10" ht="117" customHeight="1" x14ac:dyDescent="0.25">
      <c r="A16" s="50" t="str">
        <f>VLOOKUP(I4,kisiIPA!$A$10:$L$17,2)</f>
        <v>-</v>
      </c>
      <c r="B16" s="50"/>
      <c r="C16" s="24" t="str">
        <f>VLOOKUP(I4,kisiIPA!$A$10:$L$17,7)</f>
        <v>-</v>
      </c>
      <c r="D16" s="50" t="str">
        <f>VLOOKUP(I4,kisiIPA!$A$10:$L$17,10)</f>
        <v>-</v>
      </c>
      <c r="E16" s="50" t="str">
        <f>VLOOKUP(I4,kisiPKN!$A$10:$L$16,10)</f>
        <v xml:space="preserve">buku tematik kelas v </v>
      </c>
    </row>
    <row r="17" spans="1:5" ht="24" customHeight="1" x14ac:dyDescent="0.25">
      <c r="A17" s="49" t="s">
        <v>11</v>
      </c>
      <c r="B17" s="49"/>
      <c r="C17" s="49" t="s">
        <v>12</v>
      </c>
      <c r="D17" s="49"/>
      <c r="E17" s="49"/>
    </row>
    <row r="18" spans="1:5" ht="78.75" customHeight="1" x14ac:dyDescent="0.25">
      <c r="A18" s="50" t="str">
        <f>VLOOKUP(I4,kisiIPA!$A$10:$L$17,3)</f>
        <v>-</v>
      </c>
      <c r="B18" s="50"/>
      <c r="C18" s="50">
        <f>VLOOKUP(I4,kisiIPA!$A$10:$L$17,11)</f>
        <v>0</v>
      </c>
      <c r="D18" s="50"/>
      <c r="E18" s="50"/>
    </row>
    <row r="19" spans="1:5" ht="24" customHeight="1" x14ac:dyDescent="0.25">
      <c r="A19" s="49" t="s">
        <v>13</v>
      </c>
      <c r="B19" s="49"/>
      <c r="C19" s="50"/>
      <c r="D19" s="50"/>
      <c r="E19" s="50"/>
    </row>
    <row r="20" spans="1:5" ht="45.75" customHeight="1" x14ac:dyDescent="0.25">
      <c r="A20" s="50" t="str">
        <f>VLOOKUP(I4,kisiIPA!$A$10:$L$17,4)</f>
        <v>-</v>
      </c>
      <c r="B20" s="50"/>
      <c r="C20" s="50"/>
      <c r="D20" s="50"/>
      <c r="E20" s="50"/>
    </row>
    <row r="21" spans="1:5" ht="24" customHeight="1" x14ac:dyDescent="0.25">
      <c r="A21" s="49" t="s">
        <v>14</v>
      </c>
      <c r="B21" s="49"/>
      <c r="C21" s="49" t="s">
        <v>15</v>
      </c>
      <c r="D21" s="49"/>
      <c r="E21" s="49"/>
    </row>
    <row r="22" spans="1:5" ht="44.25" customHeight="1" x14ac:dyDescent="0.25">
      <c r="A22" s="50" t="str">
        <f>VLOOKUP(I4,kisiIPA!$A$10:$L$17,5)</f>
        <v>-</v>
      </c>
      <c r="B22" s="50"/>
      <c r="C22" s="50" t="str">
        <f>VLOOKUP(I4,kisiIPA!$A$10:$L$17,12)</f>
        <v>-</v>
      </c>
      <c r="D22" s="50"/>
      <c r="E22" s="50"/>
    </row>
  </sheetData>
  <mergeCells count="35">
    <mergeCell ref="A1:D1"/>
    <mergeCell ref="H1:I2"/>
    <mergeCell ref="A2:A3"/>
    <mergeCell ref="B2:B3"/>
    <mergeCell ref="C3:D4"/>
    <mergeCell ref="H4:H6"/>
    <mergeCell ref="I4:I6"/>
    <mergeCell ref="A6:B6"/>
    <mergeCell ref="D6:E6"/>
    <mergeCell ref="A7:B7"/>
    <mergeCell ref="D7:E7"/>
    <mergeCell ref="A8:B8"/>
    <mergeCell ref="C8:E8"/>
    <mergeCell ref="A9:B9"/>
    <mergeCell ref="C9:E11"/>
    <mergeCell ref="A10:B10"/>
    <mergeCell ref="A11:B11"/>
    <mergeCell ref="A12:B12"/>
    <mergeCell ref="C12:E12"/>
    <mergeCell ref="A13:B13"/>
    <mergeCell ref="C13:E13"/>
    <mergeCell ref="A15:B15"/>
    <mergeCell ref="D15:E15"/>
    <mergeCell ref="A21:B21"/>
    <mergeCell ref="C21:E21"/>
    <mergeCell ref="A22:B22"/>
    <mergeCell ref="C22:E22"/>
    <mergeCell ref="A16:B16"/>
    <mergeCell ref="D16:E16"/>
    <mergeCell ref="A17:B17"/>
    <mergeCell ref="C17:E17"/>
    <mergeCell ref="A18:B18"/>
    <mergeCell ref="C18:E20"/>
    <mergeCell ref="A19:B19"/>
    <mergeCell ref="A20:B20"/>
  </mergeCells>
  <pageMargins left="0.70866141732283472" right="0.70866141732283472" top="0.55118110236220474" bottom="0.55118110236220474" header="0.31496062992125984" footer="0.31496062992125984"/>
  <pageSetup paperSize="256" scale="93"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Spinner 1">
              <controlPr defaultSize="0" autoPict="0">
                <anchor moveWithCells="1" sizeWithCells="1">
                  <from>
                    <xdr:col>7</xdr:col>
                    <xdr:colOff>209550</xdr:colOff>
                    <xdr:row>5</xdr:row>
                    <xdr:rowOff>304800</xdr:rowOff>
                  </from>
                  <to>
                    <xdr:col>8</xdr:col>
                    <xdr:colOff>295275</xdr:colOff>
                    <xdr:row>6</xdr:row>
                    <xdr:rowOff>704850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view="pageBreakPreview" topLeftCell="A6" zoomScale="60" zoomScaleNormal="100" workbookViewId="0">
      <pane xSplit="1" ySplit="4" topLeftCell="B12" activePane="bottomRight" state="frozen"/>
      <selection activeCell="A7" sqref="A7:E22"/>
      <selection pane="topRight" activeCell="A7" sqref="A7:E22"/>
      <selection pane="bottomLeft" activeCell="A7" sqref="A7:E22"/>
      <selection pane="bottomRight" activeCell="J14" sqref="J14"/>
    </sheetView>
  </sheetViews>
  <sheetFormatPr defaultRowHeight="15" x14ac:dyDescent="0.25"/>
  <cols>
    <col min="1" max="1" width="5" customWidth="1"/>
    <col min="2" max="2" width="42.140625" customWidth="1"/>
    <col min="3" max="3" width="33" customWidth="1"/>
    <col min="4" max="4" width="26.42578125" customWidth="1"/>
    <col min="5" max="5" width="16.5703125" customWidth="1"/>
    <col min="6" max="6" width="14" customWidth="1"/>
    <col min="7" max="7" width="15.140625" customWidth="1"/>
    <col min="8" max="8" width="12.28515625" customWidth="1"/>
    <col min="9" max="9" width="8.5703125" customWidth="1"/>
    <col min="10" max="10" width="12.28515625" customWidth="1"/>
    <col min="11" max="11" width="35.28515625" customWidth="1"/>
    <col min="12" max="12" width="23" customWidth="1"/>
    <col min="14" max="17" width="11.28515625" customWidth="1"/>
  </cols>
  <sheetData>
    <row r="1" spans="1:17" ht="15.75" x14ac:dyDescent="0.25">
      <c r="A1" s="33" t="s">
        <v>16</v>
      </c>
      <c r="B1" s="33"/>
      <c r="C1" s="33"/>
      <c r="D1" s="33"/>
      <c r="E1" s="33"/>
      <c r="F1" s="33"/>
      <c r="G1" s="33"/>
      <c r="H1" s="33"/>
      <c r="I1" s="33"/>
    </row>
    <row r="2" spans="1:17" ht="15.75" x14ac:dyDescent="0.25">
      <c r="A2" s="33" t="s">
        <v>17</v>
      </c>
      <c r="B2" s="33"/>
      <c r="C2" s="33"/>
      <c r="D2" s="33"/>
      <c r="E2" s="33"/>
      <c r="F2" s="33"/>
      <c r="G2" s="33"/>
      <c r="H2" s="33"/>
      <c r="I2" s="33"/>
    </row>
    <row r="3" spans="1:17" ht="15.75" x14ac:dyDescent="0.25">
      <c r="A3" s="33" t="s">
        <v>18</v>
      </c>
      <c r="B3" s="33"/>
      <c r="C3" s="33"/>
      <c r="D3" s="33"/>
      <c r="E3" s="33"/>
      <c r="F3" s="33"/>
      <c r="G3" s="33"/>
      <c r="H3" s="33"/>
      <c r="I3" s="33"/>
    </row>
    <row r="4" spans="1:17" ht="15.75" x14ac:dyDescent="0.25">
      <c r="A4" s="8"/>
    </row>
    <row r="5" spans="1:17" ht="15.75" x14ac:dyDescent="0.25">
      <c r="A5" s="2" t="s">
        <v>19</v>
      </c>
      <c r="C5" s="2" t="str">
        <f>": MI Nurul Islam Labruk Kidul"</f>
        <v>: MI Nurul Islam Labruk Kidul</v>
      </c>
    </row>
    <row r="6" spans="1:17" ht="15.75" x14ac:dyDescent="0.25">
      <c r="A6" s="2" t="s">
        <v>20</v>
      </c>
      <c r="C6" s="2" t="str">
        <f>": IPS"</f>
        <v>: IPS</v>
      </c>
    </row>
    <row r="7" spans="1:17" ht="15.75" x14ac:dyDescent="0.25">
      <c r="A7" s="2" t="s">
        <v>6</v>
      </c>
      <c r="C7" s="2" t="str">
        <f>": 5"&amp;" / Ganjil"</f>
        <v>: 5 / Ganjil</v>
      </c>
    </row>
    <row r="8" spans="1:17" ht="15.75" x14ac:dyDescent="0.25">
      <c r="A8" s="2" t="s">
        <v>21</v>
      </c>
      <c r="C8" s="2" t="s">
        <v>29</v>
      </c>
    </row>
    <row r="9" spans="1:17" ht="31.5" x14ac:dyDescent="0.25">
      <c r="A9" s="5" t="s">
        <v>22</v>
      </c>
      <c r="B9" s="27" t="s">
        <v>8</v>
      </c>
      <c r="C9" s="27" t="s">
        <v>11</v>
      </c>
      <c r="D9" s="27" t="s">
        <v>13</v>
      </c>
      <c r="E9" s="27" t="s">
        <v>23</v>
      </c>
      <c r="F9" s="15" t="s">
        <v>24</v>
      </c>
      <c r="G9" s="27" t="s">
        <v>9</v>
      </c>
      <c r="H9" s="15" t="s">
        <v>193</v>
      </c>
      <c r="I9" s="15" t="s">
        <v>26</v>
      </c>
      <c r="J9" s="17" t="s">
        <v>10</v>
      </c>
      <c r="K9" s="17" t="s">
        <v>12</v>
      </c>
      <c r="L9" s="17" t="s">
        <v>15</v>
      </c>
      <c r="N9" s="18" t="s">
        <v>35</v>
      </c>
      <c r="O9" s="18" t="s">
        <v>37</v>
      </c>
      <c r="P9" s="18" t="s">
        <v>39</v>
      </c>
      <c r="Q9" s="18" t="s">
        <v>41</v>
      </c>
    </row>
    <row r="10" spans="1:17" ht="170.25" customHeight="1" x14ac:dyDescent="0.25">
      <c r="A10" s="6">
        <v>1</v>
      </c>
      <c r="B10" s="7" t="s">
        <v>146</v>
      </c>
      <c r="C10" s="7" t="s">
        <v>185</v>
      </c>
      <c r="D10" s="7" t="s">
        <v>186</v>
      </c>
      <c r="E10" s="7" t="s">
        <v>187</v>
      </c>
      <c r="F10" s="6" t="s">
        <v>31</v>
      </c>
      <c r="G10" s="6">
        <v>1</v>
      </c>
      <c r="H10" s="6">
        <v>10</v>
      </c>
      <c r="I10" s="6"/>
      <c r="J10" s="6" t="s">
        <v>170</v>
      </c>
      <c r="K10" s="32" t="s">
        <v>232</v>
      </c>
      <c r="L10" s="6" t="s">
        <v>34</v>
      </c>
      <c r="N10" s="19" t="s">
        <v>78</v>
      </c>
      <c r="O10" s="19" t="s">
        <v>79</v>
      </c>
      <c r="P10" s="19" t="s">
        <v>80</v>
      </c>
      <c r="Q10" s="19" t="s">
        <v>81</v>
      </c>
    </row>
    <row r="11" spans="1:17" ht="166.5" customHeight="1" x14ac:dyDescent="0.25">
      <c r="A11" s="6">
        <v>2</v>
      </c>
      <c r="B11" s="7" t="s">
        <v>146</v>
      </c>
      <c r="C11" s="7" t="s">
        <v>185</v>
      </c>
      <c r="D11" s="7" t="s">
        <v>186</v>
      </c>
      <c r="E11" s="7" t="s">
        <v>188</v>
      </c>
      <c r="F11" s="6" t="s">
        <v>31</v>
      </c>
      <c r="G11" s="6">
        <v>2</v>
      </c>
      <c r="H11" s="6">
        <v>10</v>
      </c>
      <c r="I11" s="6"/>
      <c r="J11" s="6" t="s">
        <v>170</v>
      </c>
      <c r="K11" s="32" t="s">
        <v>233</v>
      </c>
      <c r="L11" s="6" t="s">
        <v>43</v>
      </c>
      <c r="N11" s="19" t="s">
        <v>82</v>
      </c>
      <c r="O11" s="19" t="s">
        <v>83</v>
      </c>
      <c r="P11" s="19" t="s">
        <v>84</v>
      </c>
      <c r="Q11" s="19" t="s">
        <v>85</v>
      </c>
    </row>
    <row r="12" spans="1:17" ht="177" customHeight="1" x14ac:dyDescent="0.25">
      <c r="A12" s="6">
        <v>3</v>
      </c>
      <c r="B12" s="7" t="s">
        <v>146</v>
      </c>
      <c r="C12" s="7" t="s">
        <v>185</v>
      </c>
      <c r="D12" s="7" t="s">
        <v>186</v>
      </c>
      <c r="E12" s="7" t="s">
        <v>187</v>
      </c>
      <c r="F12" s="6" t="s">
        <v>31</v>
      </c>
      <c r="G12" s="6">
        <v>3</v>
      </c>
      <c r="H12" s="6">
        <v>10</v>
      </c>
      <c r="I12" s="6"/>
      <c r="J12" s="6" t="s">
        <v>170</v>
      </c>
      <c r="K12" s="7" t="s">
        <v>234</v>
      </c>
      <c r="L12" s="6" t="s">
        <v>56</v>
      </c>
      <c r="N12" s="19" t="s">
        <v>86</v>
      </c>
      <c r="O12" s="19" t="s">
        <v>87</v>
      </c>
      <c r="P12" s="19" t="s">
        <v>88</v>
      </c>
      <c r="Q12" s="19" t="s">
        <v>89</v>
      </c>
    </row>
    <row r="13" spans="1:17" ht="192.75" customHeight="1" x14ac:dyDescent="0.25">
      <c r="A13" s="6">
        <v>4</v>
      </c>
      <c r="B13" s="7" t="s">
        <v>146</v>
      </c>
      <c r="C13" s="7" t="s">
        <v>185</v>
      </c>
      <c r="D13" s="7" t="s">
        <v>186</v>
      </c>
      <c r="E13" s="7" t="s">
        <v>189</v>
      </c>
      <c r="F13" s="6" t="s">
        <v>31</v>
      </c>
      <c r="G13" s="6">
        <v>4</v>
      </c>
      <c r="H13" s="6">
        <v>10</v>
      </c>
      <c r="I13" s="6"/>
      <c r="J13" s="6" t="s">
        <v>170</v>
      </c>
      <c r="K13" s="7" t="s">
        <v>235</v>
      </c>
      <c r="L13" s="6" t="s">
        <v>56</v>
      </c>
      <c r="N13" s="19" t="s">
        <v>90</v>
      </c>
      <c r="O13" s="19" t="s">
        <v>91</v>
      </c>
      <c r="P13" s="19" t="s">
        <v>92</v>
      </c>
      <c r="Q13" s="19" t="s">
        <v>93</v>
      </c>
    </row>
    <row r="14" spans="1:17" ht="177" customHeight="1" x14ac:dyDescent="0.25">
      <c r="A14" s="6">
        <v>5</v>
      </c>
      <c r="B14" s="7" t="s">
        <v>146</v>
      </c>
      <c r="C14" s="7" t="s">
        <v>185</v>
      </c>
      <c r="D14" s="7" t="s">
        <v>186</v>
      </c>
      <c r="E14" s="7" t="s">
        <v>190</v>
      </c>
      <c r="F14" s="6" t="s">
        <v>31</v>
      </c>
      <c r="G14" s="6">
        <v>5</v>
      </c>
      <c r="H14" s="6">
        <v>10</v>
      </c>
      <c r="I14" s="6"/>
      <c r="J14" s="6" t="s">
        <v>170</v>
      </c>
      <c r="K14" s="32" t="s">
        <v>236</v>
      </c>
      <c r="L14" s="6" t="s">
        <v>56</v>
      </c>
      <c r="N14" s="19" t="s">
        <v>86</v>
      </c>
      <c r="O14" s="19" t="s">
        <v>88</v>
      </c>
      <c r="P14" s="19" t="s">
        <v>89</v>
      </c>
      <c r="Q14" s="19" t="s">
        <v>85</v>
      </c>
    </row>
    <row r="15" spans="1:17" ht="194.25" customHeight="1" x14ac:dyDescent="0.25">
      <c r="A15" s="6">
        <v>6</v>
      </c>
      <c r="B15" s="7" t="s">
        <v>146</v>
      </c>
      <c r="C15" s="7" t="s">
        <v>185</v>
      </c>
      <c r="D15" s="7" t="s">
        <v>186</v>
      </c>
      <c r="E15" s="7" t="s">
        <v>191</v>
      </c>
      <c r="F15" s="6" t="s">
        <v>74</v>
      </c>
      <c r="G15" s="6">
        <v>6</v>
      </c>
      <c r="H15" s="6">
        <v>20</v>
      </c>
      <c r="I15" s="6"/>
      <c r="J15" s="6" t="s">
        <v>170</v>
      </c>
      <c r="K15" s="30" t="s">
        <v>194</v>
      </c>
      <c r="L15" s="6" t="s">
        <v>196</v>
      </c>
      <c r="N15" s="19"/>
      <c r="O15" s="19"/>
      <c r="P15" s="19"/>
      <c r="Q15" s="19"/>
    </row>
    <row r="16" spans="1:17" ht="183" customHeight="1" x14ac:dyDescent="0.25">
      <c r="A16" s="6">
        <v>7</v>
      </c>
      <c r="B16" s="7" t="s">
        <v>146</v>
      </c>
      <c r="C16" s="7" t="s">
        <v>185</v>
      </c>
      <c r="D16" s="7" t="s">
        <v>186</v>
      </c>
      <c r="E16" s="7" t="s">
        <v>192</v>
      </c>
      <c r="F16" s="6" t="s">
        <v>75</v>
      </c>
      <c r="G16" s="6">
        <v>7</v>
      </c>
      <c r="H16" s="6">
        <v>30</v>
      </c>
      <c r="I16" s="6"/>
      <c r="J16" s="6" t="s">
        <v>170</v>
      </c>
      <c r="K16" s="2" t="s">
        <v>195</v>
      </c>
      <c r="L16" s="6" t="s">
        <v>77</v>
      </c>
      <c r="N16" s="19"/>
      <c r="O16" s="19"/>
      <c r="P16" s="19"/>
      <c r="Q16" s="19"/>
    </row>
    <row r="17" spans="1:17" ht="130.5" customHeight="1" x14ac:dyDescent="0.25">
      <c r="A17" s="6">
        <v>8</v>
      </c>
      <c r="B17" s="7" t="s">
        <v>73</v>
      </c>
      <c r="C17" s="7" t="s">
        <v>73</v>
      </c>
      <c r="D17" s="7" t="s">
        <v>73</v>
      </c>
      <c r="E17" s="7" t="s">
        <v>73</v>
      </c>
      <c r="F17" s="7" t="s">
        <v>73</v>
      </c>
      <c r="G17" s="7" t="s">
        <v>73</v>
      </c>
      <c r="H17" s="7" t="s">
        <v>73</v>
      </c>
      <c r="I17" s="7" t="s">
        <v>73</v>
      </c>
      <c r="J17" s="7" t="s">
        <v>73</v>
      </c>
      <c r="K17" s="7" t="s">
        <v>73</v>
      </c>
      <c r="L17" s="7" t="s">
        <v>73</v>
      </c>
      <c r="N17" s="19"/>
      <c r="O17" s="19"/>
      <c r="P17" s="19"/>
      <c r="Q17" s="19"/>
    </row>
    <row r="18" spans="1:17" ht="15.75" x14ac:dyDescent="0.25">
      <c r="B18" s="2"/>
    </row>
    <row r="19" spans="1:17" ht="15.75" x14ac:dyDescent="0.25">
      <c r="B19" s="2"/>
    </row>
    <row r="20" spans="1:17" ht="15.75" x14ac:dyDescent="0.25">
      <c r="B20" s="2"/>
      <c r="C20" s="2"/>
    </row>
    <row r="21" spans="1:17" ht="15.75" x14ac:dyDescent="0.25">
      <c r="A21" s="2"/>
    </row>
    <row r="22" spans="1:17" ht="15.75" x14ac:dyDescent="0.25">
      <c r="A22" s="2"/>
    </row>
    <row r="23" spans="1:17" ht="15.75" x14ac:dyDescent="0.25">
      <c r="A23" s="2"/>
    </row>
    <row r="24" spans="1:17" ht="15.75" x14ac:dyDescent="0.25">
      <c r="A24" s="2"/>
    </row>
    <row r="25" spans="1:17" ht="15.75" x14ac:dyDescent="0.25">
      <c r="B25" s="3"/>
      <c r="C25" s="3"/>
    </row>
  </sheetData>
  <mergeCells count="3">
    <mergeCell ref="A1:I1"/>
    <mergeCell ref="A2:I2"/>
    <mergeCell ref="A3:I3"/>
  </mergeCells>
  <pageMargins left="0.70866141732283472" right="0.70866141732283472" top="0.74803149606299213" bottom="0.74803149606299213" header="0.31496062992125984" footer="0.31496062992125984"/>
  <pageSetup paperSize="256" scale="50" orientation="landscape" horizontalDpi="4294967293"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2"/>
  <sheetViews>
    <sheetView tabSelected="1" view="pageBreakPreview" topLeftCell="A4" zoomScale="89" zoomScaleNormal="100" zoomScaleSheetLayoutView="89" workbookViewId="0">
      <selection activeCell="C9" sqref="C9:E11"/>
    </sheetView>
  </sheetViews>
  <sheetFormatPr defaultRowHeight="15" x14ac:dyDescent="0.25"/>
  <cols>
    <col min="1" max="1" width="24.28515625" style="9" customWidth="1"/>
    <col min="2" max="2" width="27.28515625" style="9" customWidth="1"/>
    <col min="3" max="3" width="9.42578125" style="9" customWidth="1"/>
    <col min="4" max="4" width="5.42578125" style="9" customWidth="1"/>
    <col min="5" max="5" width="27.140625" style="9" customWidth="1"/>
    <col min="6" max="16384" width="9.140625" style="9"/>
  </cols>
  <sheetData>
    <row r="1" spans="1:10" ht="15.75" x14ac:dyDescent="0.25">
      <c r="A1" s="39" t="s">
        <v>0</v>
      </c>
      <c r="B1" s="39"/>
      <c r="C1" s="39"/>
      <c r="D1" s="39"/>
      <c r="E1" s="23"/>
      <c r="H1" s="35" t="s">
        <v>32</v>
      </c>
      <c r="I1" s="35"/>
    </row>
    <row r="2" spans="1:10" ht="17.25" customHeight="1" x14ac:dyDescent="0.25">
      <c r="A2" s="54" t="s">
        <v>1</v>
      </c>
      <c r="B2" s="55" t="str">
        <f>": "&amp;home!C1</f>
        <v>: MI NURUL ISLAM LABRUK KIDUL</v>
      </c>
      <c r="C2" s="10" t="s">
        <v>2</v>
      </c>
      <c r="E2" s="10" t="str">
        <f>": "&amp;home!C2</f>
        <v>: NUR RATNA P, S.Pd</v>
      </c>
      <c r="G2" s="10"/>
      <c r="H2" s="35"/>
      <c r="I2" s="35"/>
      <c r="J2" s="10"/>
    </row>
    <row r="3" spans="1:10" ht="17.25" customHeight="1" x14ac:dyDescent="0.25">
      <c r="A3" s="54"/>
      <c r="B3" s="55"/>
      <c r="C3" s="56" t="s">
        <v>4</v>
      </c>
      <c r="D3" s="56"/>
      <c r="E3" s="10" t="str">
        <f>": "&amp;home!C3</f>
        <v>: 2017/2018</v>
      </c>
      <c r="G3" s="10"/>
      <c r="H3" s="25"/>
      <c r="I3" s="25"/>
      <c r="J3" s="10"/>
    </row>
    <row r="4" spans="1:10" ht="17.25" customHeight="1" x14ac:dyDescent="0.25">
      <c r="A4" s="10" t="s">
        <v>20</v>
      </c>
      <c r="B4" s="10" t="str">
        <f>kisiIPS!C6</f>
        <v>: IPS</v>
      </c>
      <c r="C4" s="56"/>
      <c r="D4" s="56"/>
      <c r="H4" s="34">
        <v>7</v>
      </c>
      <c r="I4" s="34">
        <f>H4+1</f>
        <v>8</v>
      </c>
      <c r="J4" s="10"/>
    </row>
    <row r="5" spans="1:10" ht="17.25" customHeight="1" x14ac:dyDescent="0.25">
      <c r="A5" s="10" t="s">
        <v>6</v>
      </c>
      <c r="B5" s="10" t="str">
        <f>": "&amp;home!C5&amp;"/"&amp;home!C6</f>
        <v>: V/Ganjil</v>
      </c>
      <c r="C5" s="10" t="s">
        <v>7</v>
      </c>
      <c r="E5" s="10" t="str">
        <f>": "&amp;home!C7</f>
        <v>: PG,ESSAI  dan URAIAN</v>
      </c>
      <c r="H5" s="34"/>
      <c r="I5" s="34"/>
      <c r="J5" s="10"/>
    </row>
    <row r="6" spans="1:10" ht="30.75" customHeight="1" x14ac:dyDescent="0.25">
      <c r="A6" s="49" t="s">
        <v>8</v>
      </c>
      <c r="B6" s="49"/>
      <c r="C6" s="26" t="s">
        <v>9</v>
      </c>
      <c r="D6" s="53" t="s">
        <v>10</v>
      </c>
      <c r="E6" s="53"/>
      <c r="H6" s="34"/>
      <c r="I6" s="34"/>
    </row>
    <row r="7" spans="1:10" ht="117" customHeight="1" x14ac:dyDescent="0.25">
      <c r="A7" s="50" t="str">
        <f>VLOOKUP(H4,kisiIPS!$A$10:$L$17,2)</f>
        <v>memahami pengetahuan faktual, konseptual, prosedural, dan metakognitif pada tingkat dasar dengan cara mengamati, menanya, dan mencoba berdasarkan rasa ingin tahu tentang dirinya makhluk ciptaan tuhan dan kegiatannya dan benda-benda yang dijumpainya di rumah, di sekolah, dan tempat bermain.</v>
      </c>
      <c r="B7" s="50"/>
      <c r="C7" s="24">
        <f>VLOOKUP(H4,kisiIPS!$A$10:$L$17,7)</f>
        <v>7</v>
      </c>
      <c r="D7" s="50" t="str">
        <f>VLOOKUP(H4,kisiIPS!$A$10:$L$17,10)</f>
        <v>buku tematik kelas V</v>
      </c>
      <c r="E7" s="50"/>
    </row>
    <row r="8" spans="1:10" ht="24" customHeight="1" x14ac:dyDescent="0.25">
      <c r="A8" s="49" t="s">
        <v>11</v>
      </c>
      <c r="B8" s="49"/>
      <c r="C8" s="49" t="s">
        <v>12</v>
      </c>
      <c r="D8" s="49"/>
      <c r="E8" s="49"/>
    </row>
    <row r="9" spans="1:10" ht="78.75" customHeight="1" x14ac:dyDescent="0.25">
      <c r="A9" s="50" t="str">
        <f>VLOOKUP(H4,kisiIPS!$A$10:$L$17,3)</f>
        <v>mengidentifikasi karakteristik geografis indonesia sebagai negara maritim dan agraris serta pengaruhnya terhadap kehidupan eko,sosial, budaya komunikasi serta transportasi</v>
      </c>
      <c r="B9" s="50"/>
      <c r="C9" s="50" t="str">
        <f>VLOOKUP(H4,kisiIPS!$A$10:$L$17,11)</f>
        <v xml:space="preserve">Sebutkan lima macam rumah adat beserta asal daerahnya </v>
      </c>
      <c r="D9" s="50"/>
      <c r="E9" s="50"/>
    </row>
    <row r="10" spans="1:10" ht="24" customHeight="1" x14ac:dyDescent="0.25">
      <c r="A10" s="49" t="s">
        <v>13</v>
      </c>
      <c r="B10" s="49"/>
      <c r="C10" s="50"/>
      <c r="D10" s="50"/>
      <c r="E10" s="50"/>
    </row>
    <row r="11" spans="1:10" ht="45.75" customHeight="1" x14ac:dyDescent="0.25">
      <c r="A11" s="50" t="str">
        <f>VLOOKUP(H4,kisiIPS!$A$10:$L$17,4)</f>
        <v>kekayaan dan keneragaman yang dimiliki bangsa Indonesia</v>
      </c>
      <c r="B11" s="50"/>
      <c r="C11" s="50"/>
      <c r="D11" s="50"/>
      <c r="E11" s="50"/>
    </row>
    <row r="12" spans="1:10" ht="24" customHeight="1" x14ac:dyDescent="0.25">
      <c r="A12" s="49" t="s">
        <v>14</v>
      </c>
      <c r="B12" s="49"/>
      <c r="C12" s="49" t="s">
        <v>15</v>
      </c>
      <c r="D12" s="49"/>
      <c r="E12" s="49"/>
    </row>
    <row r="13" spans="1:10" ht="44.25" customHeight="1" x14ac:dyDescent="0.25">
      <c r="A13" s="50" t="str">
        <f>VLOOKUP(H4,kisiIPS!$A$10:$L$17,5)</f>
        <v>siswa dapat menyebutkan macam rumah adat beserta asal daerahnya</v>
      </c>
      <c r="B13" s="50"/>
      <c r="C13" s="50" t="str">
        <f>VLOOKUP(H4,kisiIPS!$A$10:$L$17,12)</f>
        <v>kebijakan guru</v>
      </c>
      <c r="D13" s="50"/>
      <c r="E13" s="50"/>
    </row>
    <row r="14" spans="1:10" ht="15.75" x14ac:dyDescent="0.25">
      <c r="A14" s="10"/>
      <c r="B14" s="10"/>
    </row>
    <row r="15" spans="1:10" ht="30.75" customHeight="1" x14ac:dyDescent="0.25">
      <c r="A15" s="49" t="s">
        <v>8</v>
      </c>
      <c r="B15" s="49"/>
      <c r="C15" s="26" t="s">
        <v>9</v>
      </c>
      <c r="D15" s="51" t="s">
        <v>10</v>
      </c>
      <c r="E15" s="52"/>
    </row>
    <row r="16" spans="1:10" ht="117" customHeight="1" x14ac:dyDescent="0.25">
      <c r="A16" s="50" t="str">
        <f>VLOOKUP(I4,kisiIPS!$A$10:$L$17,2)</f>
        <v>-</v>
      </c>
      <c r="B16" s="50"/>
      <c r="C16" s="24" t="str">
        <f>VLOOKUP(I4,kisiIPS!$A$10:$L$17,7)</f>
        <v>-</v>
      </c>
      <c r="D16" s="50" t="str">
        <f>VLOOKUP(I4,kisiIPS!$A$10:$L$17,10)</f>
        <v>-</v>
      </c>
      <c r="E16" s="50" t="str">
        <f>VLOOKUP(I4,kisiPKN!$A$10:$L$16,10)</f>
        <v xml:space="preserve">buku tematik kelas v </v>
      </c>
    </row>
    <row r="17" spans="1:5" ht="24" customHeight="1" x14ac:dyDescent="0.25">
      <c r="A17" s="49" t="s">
        <v>11</v>
      </c>
      <c r="B17" s="49"/>
      <c r="C17" s="49" t="s">
        <v>12</v>
      </c>
      <c r="D17" s="49"/>
      <c r="E17" s="49"/>
    </row>
    <row r="18" spans="1:5" ht="78.75" customHeight="1" x14ac:dyDescent="0.25">
      <c r="A18" s="50" t="str">
        <f>VLOOKUP(I4,kisiIPS!$A$10:$L$17,3)</f>
        <v>-</v>
      </c>
      <c r="B18" s="50"/>
      <c r="C18" s="50" t="str">
        <f>VLOOKUP(I4,kisiIPS!$A$10:$L$17,11)</f>
        <v>-</v>
      </c>
      <c r="D18" s="50"/>
      <c r="E18" s="50"/>
    </row>
    <row r="19" spans="1:5" ht="24" customHeight="1" x14ac:dyDescent="0.25">
      <c r="A19" s="49" t="s">
        <v>13</v>
      </c>
      <c r="B19" s="49"/>
      <c r="C19" s="50"/>
      <c r="D19" s="50"/>
      <c r="E19" s="50"/>
    </row>
    <row r="20" spans="1:5" ht="45.75" customHeight="1" x14ac:dyDescent="0.25">
      <c r="A20" s="50" t="str">
        <f>VLOOKUP(I4,kisiIPS!$A$10:$L$17,4)</f>
        <v>-</v>
      </c>
      <c r="B20" s="50"/>
      <c r="C20" s="50"/>
      <c r="D20" s="50"/>
      <c r="E20" s="50"/>
    </row>
    <row r="21" spans="1:5" ht="24" customHeight="1" x14ac:dyDescent="0.25">
      <c r="A21" s="49" t="s">
        <v>14</v>
      </c>
      <c r="B21" s="49"/>
      <c r="C21" s="49" t="s">
        <v>15</v>
      </c>
      <c r="D21" s="49"/>
      <c r="E21" s="49"/>
    </row>
    <row r="22" spans="1:5" ht="44.25" customHeight="1" x14ac:dyDescent="0.25">
      <c r="A22" s="50" t="str">
        <f>VLOOKUP(I4,kisiIPS!$A$10:$L$17,5)</f>
        <v>-</v>
      </c>
      <c r="B22" s="50"/>
      <c r="C22" s="50" t="str">
        <f>VLOOKUP(I4,kisiIPS!$A$10:$L$17,12)</f>
        <v>-</v>
      </c>
      <c r="D22" s="50"/>
      <c r="E22" s="50"/>
    </row>
  </sheetData>
  <mergeCells count="35">
    <mergeCell ref="A1:D1"/>
    <mergeCell ref="H1:I2"/>
    <mergeCell ref="A2:A3"/>
    <mergeCell ref="B2:B3"/>
    <mergeCell ref="C3:D4"/>
    <mergeCell ref="H4:H6"/>
    <mergeCell ref="I4:I6"/>
    <mergeCell ref="A6:B6"/>
    <mergeCell ref="D6:E6"/>
    <mergeCell ref="A7:B7"/>
    <mergeCell ref="D7:E7"/>
    <mergeCell ref="A8:B8"/>
    <mergeCell ref="C8:E8"/>
    <mergeCell ref="A9:B9"/>
    <mergeCell ref="C9:E11"/>
    <mergeCell ref="A10:B10"/>
    <mergeCell ref="A11:B11"/>
    <mergeCell ref="A12:B12"/>
    <mergeCell ref="C12:E12"/>
    <mergeCell ref="A13:B13"/>
    <mergeCell ref="C13:E13"/>
    <mergeCell ref="A15:B15"/>
    <mergeCell ref="D15:E15"/>
    <mergeCell ref="A21:B21"/>
    <mergeCell ref="C21:E21"/>
    <mergeCell ref="A22:B22"/>
    <mergeCell ref="C22:E22"/>
    <mergeCell ref="A16:B16"/>
    <mergeCell ref="D16:E16"/>
    <mergeCell ref="A17:B17"/>
    <mergeCell ref="C17:E17"/>
    <mergeCell ref="A18:B18"/>
    <mergeCell ref="C18:E20"/>
    <mergeCell ref="A19:B19"/>
    <mergeCell ref="A20:B20"/>
  </mergeCells>
  <pageMargins left="0.70866141732283472" right="0.70866141732283472" top="0.55118110236220474" bottom="0.55118110236220474" header="0.31496062992125984" footer="0.31496062992125984"/>
  <pageSetup paperSize="256" scale="93"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Spinner 1">
              <controlPr defaultSize="0" autoPict="0">
                <anchor moveWithCells="1" sizeWithCells="1">
                  <from>
                    <xdr:col>7</xdr:col>
                    <xdr:colOff>209550</xdr:colOff>
                    <xdr:row>5</xdr:row>
                    <xdr:rowOff>304800</xdr:rowOff>
                  </from>
                  <to>
                    <xdr:col>8</xdr:col>
                    <xdr:colOff>295275</xdr:colOff>
                    <xdr:row>6</xdr:row>
                    <xdr:rowOff>704850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2"/>
  <sheetViews>
    <sheetView view="pageBreakPreview" zoomScale="89" zoomScaleNormal="100" zoomScaleSheetLayoutView="89" workbookViewId="0">
      <selection activeCell="L16" sqref="L16"/>
    </sheetView>
  </sheetViews>
  <sheetFormatPr defaultRowHeight="15" x14ac:dyDescent="0.25"/>
  <cols>
    <col min="1" max="1" width="24.28515625" style="9" customWidth="1"/>
    <col min="2" max="2" width="27.28515625" style="9" customWidth="1"/>
    <col min="3" max="3" width="9.42578125" style="9" customWidth="1"/>
    <col min="4" max="4" width="5.42578125" style="9" customWidth="1"/>
    <col min="5" max="5" width="27.140625" style="9" customWidth="1"/>
    <col min="6" max="16384" width="9.140625" style="9"/>
  </cols>
  <sheetData>
    <row r="1" spans="1:10" ht="15.75" x14ac:dyDescent="0.25">
      <c r="A1" s="39" t="s">
        <v>0</v>
      </c>
      <c r="B1" s="39"/>
      <c r="C1" s="39"/>
      <c r="D1" s="39"/>
      <c r="E1" s="23"/>
      <c r="H1" s="35" t="s">
        <v>32</v>
      </c>
      <c r="I1" s="35"/>
    </row>
    <row r="2" spans="1:10" ht="17.25" customHeight="1" x14ac:dyDescent="0.25">
      <c r="A2" s="54" t="s">
        <v>1</v>
      </c>
      <c r="B2" s="55" t="str">
        <f>": "&amp;home!C1</f>
        <v>: MI NURUL ISLAM LABRUK KIDUL</v>
      </c>
      <c r="C2" s="10" t="s">
        <v>2</v>
      </c>
      <c r="E2" s="10" t="str">
        <f>": "&amp;home!C2</f>
        <v>: NUR RATNA P, S.Pd</v>
      </c>
      <c r="G2" s="10"/>
      <c r="H2" s="35"/>
      <c r="I2" s="35"/>
      <c r="J2" s="10"/>
    </row>
    <row r="3" spans="1:10" ht="17.25" customHeight="1" x14ac:dyDescent="0.25">
      <c r="A3" s="54"/>
      <c r="B3" s="55"/>
      <c r="C3" s="56" t="s">
        <v>4</v>
      </c>
      <c r="D3" s="56"/>
      <c r="E3" s="10" t="str">
        <f>": "&amp;home!C3</f>
        <v>: 2017/2018</v>
      </c>
      <c r="G3" s="10"/>
      <c r="H3" s="25"/>
      <c r="I3" s="25"/>
      <c r="J3" s="10"/>
    </row>
    <row r="4" spans="1:10" ht="17.25" customHeight="1" x14ac:dyDescent="0.25">
      <c r="A4" s="10" t="s">
        <v>20</v>
      </c>
      <c r="B4" s="10" t="str">
        <f>kisiIPS!C6</f>
        <v>: IPS</v>
      </c>
      <c r="C4" s="56"/>
      <c r="D4" s="56"/>
      <c r="H4" s="34">
        <v>7</v>
      </c>
      <c r="I4" s="34">
        <f>H4+1</f>
        <v>8</v>
      </c>
      <c r="J4" s="10"/>
    </row>
    <row r="5" spans="1:10" ht="17.25" customHeight="1" x14ac:dyDescent="0.25">
      <c r="A5" s="10" t="s">
        <v>6</v>
      </c>
      <c r="B5" s="10" t="str">
        <f>": "&amp;home!C5&amp;"/"&amp;home!C6</f>
        <v>: V/Ganjil</v>
      </c>
      <c r="C5" s="10" t="s">
        <v>7</v>
      </c>
      <c r="E5" s="10" t="str">
        <f>": "&amp;home!C7</f>
        <v>: PG,ESSAI  dan URAIAN</v>
      </c>
      <c r="H5" s="34"/>
      <c r="I5" s="34"/>
      <c r="J5" s="10"/>
    </row>
    <row r="6" spans="1:10" ht="30.75" customHeight="1" x14ac:dyDescent="0.25">
      <c r="A6" s="49" t="s">
        <v>8</v>
      </c>
      <c r="B6" s="49"/>
      <c r="C6" s="26" t="s">
        <v>9</v>
      </c>
      <c r="D6" s="53" t="s">
        <v>10</v>
      </c>
      <c r="E6" s="53"/>
      <c r="H6" s="34"/>
      <c r="I6" s="34"/>
    </row>
    <row r="7" spans="1:10" ht="117" customHeight="1" x14ac:dyDescent="0.25">
      <c r="A7" s="50" t="str">
        <f>VLOOKUP(H4,kisiSBDP!$A$10:$L$17,2)</f>
        <v>Memahami Pengetahuan Faktual dengan cara mengamati (mendengar, melihat, membaca) dan menanya berdasarkan rasa ingin tahu tentang dirinya,  mahluk ciptaan Tuhan dan kegiatannya, serta benda-benda yang dijumpainya dirumah dan di sekolah</v>
      </c>
      <c r="B7" s="50"/>
      <c r="C7" s="24">
        <f>VLOOKUP(H4,kisiSBDP!$A$10:$L$17,7)</f>
        <v>7</v>
      </c>
      <c r="D7" s="50" t="str">
        <f>VLOOKUP(H4,kisiSBDP!$A$10:$L$17,10)</f>
        <v>Prima Erlangga</v>
      </c>
      <c r="E7" s="50"/>
    </row>
    <row r="8" spans="1:10" ht="24" customHeight="1" x14ac:dyDescent="0.25">
      <c r="A8" s="49" t="s">
        <v>11</v>
      </c>
      <c r="B8" s="49"/>
      <c r="C8" s="49" t="s">
        <v>12</v>
      </c>
      <c r="D8" s="49"/>
      <c r="E8" s="49"/>
    </row>
    <row r="9" spans="1:10" ht="78.75" customHeight="1" x14ac:dyDescent="0.25">
      <c r="A9" s="50" t="str">
        <f>VLOOKUP(H4,kisiSBDP!$A$10:$L$17,3)</f>
        <v>memahami dasar-dasar gerak tari daerah</v>
      </c>
      <c r="B9" s="50"/>
      <c r="C9" s="50" t="str">
        <f>VLOOKUP(H4,kisiSBDP!$A$10:$L$17,11)</f>
        <v>tuliskan 5 contoh nama tari daerah beserta asal provinsinya!</v>
      </c>
      <c r="D9" s="50"/>
      <c r="E9" s="50"/>
    </row>
    <row r="10" spans="1:10" ht="24" customHeight="1" x14ac:dyDescent="0.25">
      <c r="A10" s="49" t="s">
        <v>13</v>
      </c>
      <c r="B10" s="49"/>
      <c r="C10" s="50"/>
      <c r="D10" s="50"/>
      <c r="E10" s="50"/>
    </row>
    <row r="11" spans="1:10" ht="45.75" customHeight="1" x14ac:dyDescent="0.25">
      <c r="A11" s="50" t="str">
        <f>VLOOKUP(H4,kisiSBDP!$A$10:$L$17,4)</f>
        <v>gerakan dasar tarian</v>
      </c>
      <c r="B11" s="50"/>
      <c r="C11" s="50"/>
      <c r="D11" s="50"/>
      <c r="E11" s="50"/>
    </row>
    <row r="12" spans="1:10" ht="24" customHeight="1" x14ac:dyDescent="0.25">
      <c r="A12" s="49" t="s">
        <v>14</v>
      </c>
      <c r="B12" s="49"/>
      <c r="C12" s="49" t="s">
        <v>15</v>
      </c>
      <c r="D12" s="49"/>
      <c r="E12" s="49"/>
    </row>
    <row r="13" spans="1:10" ht="44.25" customHeight="1" x14ac:dyDescent="0.25">
      <c r="A13" s="50" t="str">
        <f>VLOOKUP(H4,kisiSBDP!$A$10:$L$17,5)</f>
        <v>siswa dapat menentukan nama tari daerah beserta asal provinsinya</v>
      </c>
      <c r="B13" s="50"/>
      <c r="C13" s="50" t="str">
        <f>VLOOKUP(H4,kisiSBDP!$A$10:$L$17,12)</f>
        <v>kebijakan guru</v>
      </c>
      <c r="D13" s="50"/>
      <c r="E13" s="50"/>
    </row>
    <row r="14" spans="1:10" ht="15.75" x14ac:dyDescent="0.25">
      <c r="A14" s="10"/>
      <c r="B14" s="10"/>
    </row>
    <row r="15" spans="1:10" ht="30.75" customHeight="1" x14ac:dyDescent="0.25">
      <c r="A15" s="49" t="s">
        <v>8</v>
      </c>
      <c r="B15" s="49"/>
      <c r="C15" s="26" t="s">
        <v>9</v>
      </c>
      <c r="D15" s="51" t="s">
        <v>10</v>
      </c>
      <c r="E15" s="52"/>
    </row>
    <row r="16" spans="1:10" ht="117" customHeight="1" x14ac:dyDescent="0.25">
      <c r="A16" s="50" t="str">
        <f>VLOOKUP(I4,kisiSBDP!$A$10:$L$17,2)</f>
        <v>-</v>
      </c>
      <c r="B16" s="50"/>
      <c r="C16" s="24">
        <f>VLOOKUP(I4,kisiSBDP!$A$10:$L$17,7)</f>
        <v>0</v>
      </c>
      <c r="D16" s="50" t="str">
        <f>VLOOKUP(I4,kisiSBDP!$A$10:$L$17,10)</f>
        <v>-</v>
      </c>
      <c r="E16" s="50" t="str">
        <f>VLOOKUP(I4,kisiPKN!$A$10:$L$16,10)</f>
        <v xml:space="preserve">buku tematik kelas v </v>
      </c>
    </row>
    <row r="17" spans="1:5" ht="24" customHeight="1" x14ac:dyDescent="0.25">
      <c r="A17" s="49" t="s">
        <v>11</v>
      </c>
      <c r="B17" s="49"/>
      <c r="C17" s="49" t="s">
        <v>12</v>
      </c>
      <c r="D17" s="49"/>
      <c r="E17" s="49"/>
    </row>
    <row r="18" spans="1:5" ht="78.75" customHeight="1" x14ac:dyDescent="0.25">
      <c r="A18" s="50">
        <f>VLOOKUP(I4,kisiSBDP!$A$10:$L$17,3)</f>
        <v>0</v>
      </c>
      <c r="B18" s="50"/>
      <c r="C18" s="50" t="str">
        <f>VLOOKUP(I4,kisiSBDP!$A$10:$L$17,11)</f>
        <v>-</v>
      </c>
      <c r="D18" s="50"/>
      <c r="E18" s="50"/>
    </row>
    <row r="19" spans="1:5" ht="24" customHeight="1" x14ac:dyDescent="0.25">
      <c r="A19" s="49" t="s">
        <v>13</v>
      </c>
      <c r="B19" s="49"/>
      <c r="C19" s="50"/>
      <c r="D19" s="50"/>
      <c r="E19" s="50"/>
    </row>
    <row r="20" spans="1:5" ht="45.75" customHeight="1" x14ac:dyDescent="0.25">
      <c r="A20" s="50">
        <f>VLOOKUP(I4,kisiSBDP!$A$10:$L$17,4)</f>
        <v>0</v>
      </c>
      <c r="B20" s="50"/>
      <c r="C20" s="50"/>
      <c r="D20" s="50"/>
      <c r="E20" s="50"/>
    </row>
    <row r="21" spans="1:5" ht="24" customHeight="1" x14ac:dyDescent="0.25">
      <c r="A21" s="49" t="s">
        <v>14</v>
      </c>
      <c r="B21" s="49"/>
      <c r="C21" s="49" t="s">
        <v>15</v>
      </c>
      <c r="D21" s="49"/>
      <c r="E21" s="49"/>
    </row>
    <row r="22" spans="1:5" ht="44.25" customHeight="1" x14ac:dyDescent="0.25">
      <c r="A22" s="50">
        <f>VLOOKUP(I4,kisiSBDP!$A$10:$L$17,5)</f>
        <v>0</v>
      </c>
      <c r="B22" s="50"/>
      <c r="C22" s="50" t="str">
        <f>VLOOKUP(I4,kisiSBDP!$A$10:$L$17,12)</f>
        <v>-</v>
      </c>
      <c r="D22" s="50"/>
      <c r="E22" s="50"/>
    </row>
  </sheetData>
  <mergeCells count="35">
    <mergeCell ref="A1:D1"/>
    <mergeCell ref="H1:I2"/>
    <mergeCell ref="A2:A3"/>
    <mergeCell ref="B2:B3"/>
    <mergeCell ref="C3:D4"/>
    <mergeCell ref="H4:H6"/>
    <mergeCell ref="I4:I6"/>
    <mergeCell ref="A6:B6"/>
    <mergeCell ref="D6:E6"/>
    <mergeCell ref="A7:B7"/>
    <mergeCell ref="D7:E7"/>
    <mergeCell ref="A8:B8"/>
    <mergeCell ref="C8:E8"/>
    <mergeCell ref="A9:B9"/>
    <mergeCell ref="C9:E11"/>
    <mergeCell ref="A10:B10"/>
    <mergeCell ref="A11:B11"/>
    <mergeCell ref="A12:B12"/>
    <mergeCell ref="C12:E12"/>
    <mergeCell ref="A13:B13"/>
    <mergeCell ref="C13:E13"/>
    <mergeCell ref="A15:B15"/>
    <mergeCell ref="D15:E15"/>
    <mergeCell ref="A21:B21"/>
    <mergeCell ref="C21:E21"/>
    <mergeCell ref="A22:B22"/>
    <mergeCell ref="C22:E22"/>
    <mergeCell ref="A16:B16"/>
    <mergeCell ref="D16:E16"/>
    <mergeCell ref="A17:B17"/>
    <mergeCell ref="C17:E17"/>
    <mergeCell ref="A18:B18"/>
    <mergeCell ref="C18:E20"/>
    <mergeCell ref="A19:B19"/>
    <mergeCell ref="A20:B20"/>
  </mergeCells>
  <pageMargins left="0.70866141732283472" right="0.70866141732283472" top="0.55118110236220474" bottom="0.55118110236220474" header="0.31496062992125984" footer="0.31496062992125984"/>
  <pageSetup paperSize="256" scale="93"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Spinner 1">
              <controlPr defaultSize="0" autoPict="0">
                <anchor moveWithCells="1" sizeWithCells="1">
                  <from>
                    <xdr:col>7</xdr:col>
                    <xdr:colOff>209550</xdr:colOff>
                    <xdr:row>5</xdr:row>
                    <xdr:rowOff>304800</xdr:rowOff>
                  </from>
                  <to>
                    <xdr:col>8</xdr:col>
                    <xdr:colOff>295275</xdr:colOff>
                    <xdr:row>6</xdr:row>
                    <xdr:rowOff>704850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view="pageBreakPreview" topLeftCell="A6" zoomScale="60" zoomScaleNormal="100" workbookViewId="0">
      <pane xSplit="1" ySplit="4" topLeftCell="B13" activePane="bottomRight" state="frozen"/>
      <selection activeCell="L16" sqref="L16"/>
      <selection pane="topRight" activeCell="L16" sqref="L16"/>
      <selection pane="bottomLeft" activeCell="L16" sqref="L16"/>
      <selection pane="bottomRight" activeCell="L16" sqref="L16"/>
    </sheetView>
  </sheetViews>
  <sheetFormatPr defaultRowHeight="15" x14ac:dyDescent="0.25"/>
  <cols>
    <col min="1" max="1" width="5" customWidth="1"/>
    <col min="2" max="2" width="42.140625" customWidth="1"/>
    <col min="3" max="3" width="33" customWidth="1"/>
    <col min="4" max="4" width="26.42578125" customWidth="1"/>
    <col min="5" max="5" width="16.5703125" customWidth="1"/>
    <col min="6" max="6" width="20" customWidth="1"/>
    <col min="7" max="7" width="15.140625" customWidth="1"/>
    <col min="8" max="8" width="12.28515625" customWidth="1"/>
    <col min="9" max="9" width="17.140625" customWidth="1"/>
    <col min="10" max="10" width="12.28515625" customWidth="1"/>
    <col min="11" max="11" width="17.140625" customWidth="1"/>
    <col min="12" max="12" width="23" customWidth="1"/>
    <col min="14" max="17" width="11.28515625" customWidth="1"/>
  </cols>
  <sheetData>
    <row r="1" spans="1:17" ht="15.75" x14ac:dyDescent="0.25">
      <c r="A1" s="33" t="s">
        <v>16</v>
      </c>
      <c r="B1" s="33"/>
      <c r="C1" s="33"/>
      <c r="D1" s="33"/>
      <c r="E1" s="33"/>
      <c r="F1" s="33"/>
      <c r="G1" s="33"/>
      <c r="H1" s="33"/>
      <c r="I1" s="33"/>
    </row>
    <row r="2" spans="1:17" ht="15.75" x14ac:dyDescent="0.25">
      <c r="A2" s="33" t="s">
        <v>17</v>
      </c>
      <c r="B2" s="33"/>
      <c r="C2" s="33"/>
      <c r="D2" s="33"/>
      <c r="E2" s="33"/>
      <c r="F2" s="33"/>
      <c r="G2" s="33"/>
      <c r="H2" s="33"/>
      <c r="I2" s="33"/>
    </row>
    <row r="3" spans="1:17" ht="15.75" x14ac:dyDescent="0.25">
      <c r="A3" s="33" t="s">
        <v>18</v>
      </c>
      <c r="B3" s="33"/>
      <c r="C3" s="33"/>
      <c r="D3" s="33"/>
      <c r="E3" s="33"/>
      <c r="F3" s="33"/>
      <c r="G3" s="33"/>
      <c r="H3" s="33"/>
      <c r="I3" s="33"/>
    </row>
    <row r="4" spans="1:17" ht="15.75" x14ac:dyDescent="0.25">
      <c r="A4" s="8"/>
    </row>
    <row r="5" spans="1:17" ht="15.75" x14ac:dyDescent="0.25">
      <c r="A5" s="2" t="s">
        <v>19</v>
      </c>
      <c r="C5" s="2" t="str">
        <f>": MI Nurul Islam Labruk Kidul"</f>
        <v>: MI Nurul Islam Labruk Kidul</v>
      </c>
    </row>
    <row r="6" spans="1:17" ht="15.75" x14ac:dyDescent="0.25">
      <c r="A6" s="2" t="s">
        <v>20</v>
      </c>
      <c r="C6" s="2" t="str">
        <f>": IPS"</f>
        <v>: IPS</v>
      </c>
    </row>
    <row r="7" spans="1:17" ht="15.75" x14ac:dyDescent="0.25">
      <c r="A7" s="2" t="s">
        <v>6</v>
      </c>
      <c r="C7" s="2" t="str">
        <f>": 4"&amp;" / Ganjil"</f>
        <v>: 4 / Ganjil</v>
      </c>
    </row>
    <row r="8" spans="1:17" ht="15.75" x14ac:dyDescent="0.25">
      <c r="A8" s="2" t="s">
        <v>21</v>
      </c>
      <c r="C8" s="2" t="s">
        <v>29</v>
      </c>
    </row>
    <row r="9" spans="1:17" ht="31.5" x14ac:dyDescent="0.25">
      <c r="A9" s="5" t="s">
        <v>22</v>
      </c>
      <c r="B9" s="27" t="s">
        <v>8</v>
      </c>
      <c r="C9" s="27" t="s">
        <v>11</v>
      </c>
      <c r="D9" s="27" t="s">
        <v>13</v>
      </c>
      <c r="E9" s="27" t="s">
        <v>23</v>
      </c>
      <c r="F9" s="15" t="s">
        <v>24</v>
      </c>
      <c r="G9" s="27" t="s">
        <v>9</v>
      </c>
      <c r="H9" s="15" t="s">
        <v>25</v>
      </c>
      <c r="I9" s="15" t="s">
        <v>26</v>
      </c>
      <c r="J9" s="17" t="s">
        <v>10</v>
      </c>
      <c r="K9" s="17" t="s">
        <v>12</v>
      </c>
      <c r="L9" s="17" t="s">
        <v>15</v>
      </c>
      <c r="N9" s="18" t="s">
        <v>35</v>
      </c>
      <c r="O9" s="18" t="s">
        <v>37</v>
      </c>
      <c r="P9" s="18" t="s">
        <v>39</v>
      </c>
      <c r="Q9" s="18" t="s">
        <v>41</v>
      </c>
    </row>
    <row r="10" spans="1:17" ht="130.5" customHeight="1" x14ac:dyDescent="0.25">
      <c r="A10" s="6">
        <v>1</v>
      </c>
      <c r="B10" s="7" t="s">
        <v>30</v>
      </c>
      <c r="C10" s="7" t="s">
        <v>94</v>
      </c>
      <c r="D10" s="7" t="s">
        <v>95</v>
      </c>
      <c r="E10" s="7" t="s">
        <v>96</v>
      </c>
      <c r="F10" s="6" t="s">
        <v>31</v>
      </c>
      <c r="G10" s="6">
        <v>1</v>
      </c>
      <c r="H10" s="6">
        <v>2</v>
      </c>
      <c r="I10" s="6"/>
      <c r="J10" s="6" t="s">
        <v>33</v>
      </c>
      <c r="K10" s="6" t="s">
        <v>104</v>
      </c>
      <c r="L10" s="6" t="s">
        <v>76</v>
      </c>
      <c r="N10" s="19" t="s">
        <v>111</v>
      </c>
      <c r="O10" s="19" t="s">
        <v>112</v>
      </c>
      <c r="P10" s="19" t="s">
        <v>113</v>
      </c>
      <c r="Q10" s="19" t="s">
        <v>114</v>
      </c>
    </row>
    <row r="11" spans="1:17" ht="130.5" customHeight="1" x14ac:dyDescent="0.25">
      <c r="A11" s="6">
        <v>2</v>
      </c>
      <c r="B11" s="7" t="s">
        <v>30</v>
      </c>
      <c r="C11" s="7" t="s">
        <v>94</v>
      </c>
      <c r="D11" s="7" t="s">
        <v>95</v>
      </c>
      <c r="E11" s="7" t="s">
        <v>97</v>
      </c>
      <c r="F11" s="6" t="s">
        <v>31</v>
      </c>
      <c r="G11" s="6">
        <v>2</v>
      </c>
      <c r="H11" s="6">
        <v>2</v>
      </c>
      <c r="I11" s="6"/>
      <c r="J11" s="6" t="s">
        <v>33</v>
      </c>
      <c r="K11" s="6" t="s">
        <v>105</v>
      </c>
      <c r="L11" s="6" t="s">
        <v>43</v>
      </c>
      <c r="N11" s="19" t="s">
        <v>115</v>
      </c>
      <c r="O11" s="19" t="s">
        <v>116</v>
      </c>
      <c r="P11" s="19" t="s">
        <v>117</v>
      </c>
      <c r="Q11" s="19" t="s">
        <v>118</v>
      </c>
    </row>
    <row r="12" spans="1:17" ht="130.5" customHeight="1" x14ac:dyDescent="0.25">
      <c r="A12" s="6">
        <v>3</v>
      </c>
      <c r="B12" s="7" t="s">
        <v>30</v>
      </c>
      <c r="C12" s="7" t="s">
        <v>94</v>
      </c>
      <c r="D12" s="7" t="s">
        <v>95</v>
      </c>
      <c r="E12" s="7" t="s">
        <v>98</v>
      </c>
      <c r="F12" s="6" t="s">
        <v>31</v>
      </c>
      <c r="G12" s="6">
        <v>3</v>
      </c>
      <c r="H12" s="6">
        <v>2</v>
      </c>
      <c r="I12" s="6"/>
      <c r="J12" s="6" t="s">
        <v>33</v>
      </c>
      <c r="K12" s="6" t="s">
        <v>106</v>
      </c>
      <c r="L12" s="6" t="s">
        <v>43</v>
      </c>
      <c r="N12" s="19" t="s">
        <v>119</v>
      </c>
      <c r="O12" s="19" t="s">
        <v>120</v>
      </c>
      <c r="P12" s="19" t="s">
        <v>121</v>
      </c>
      <c r="Q12" s="19" t="s">
        <v>122</v>
      </c>
    </row>
    <row r="13" spans="1:17" ht="130.5" customHeight="1" x14ac:dyDescent="0.25">
      <c r="A13" s="6">
        <v>4</v>
      </c>
      <c r="B13" s="7" t="s">
        <v>30</v>
      </c>
      <c r="C13" s="7" t="s">
        <v>94</v>
      </c>
      <c r="D13" s="7" t="s">
        <v>95</v>
      </c>
      <c r="E13" s="7" t="s">
        <v>99</v>
      </c>
      <c r="F13" s="6" t="s">
        <v>31</v>
      </c>
      <c r="G13" s="6">
        <v>4</v>
      </c>
      <c r="H13" s="6">
        <v>2</v>
      </c>
      <c r="I13" s="6"/>
      <c r="J13" s="6" t="s">
        <v>33</v>
      </c>
      <c r="K13" s="6" t="s">
        <v>107</v>
      </c>
      <c r="L13" s="6" t="s">
        <v>76</v>
      </c>
      <c r="N13" s="19" t="s">
        <v>123</v>
      </c>
      <c r="O13" s="19" t="s">
        <v>124</v>
      </c>
      <c r="P13" s="19" t="s">
        <v>125</v>
      </c>
      <c r="Q13" s="19" t="s">
        <v>126</v>
      </c>
    </row>
    <row r="14" spans="1:17" ht="130.5" customHeight="1" x14ac:dyDescent="0.25">
      <c r="A14" s="6">
        <v>5</v>
      </c>
      <c r="B14" s="7" t="s">
        <v>30</v>
      </c>
      <c r="C14" s="7" t="s">
        <v>94</v>
      </c>
      <c r="D14" s="7" t="s">
        <v>95</v>
      </c>
      <c r="E14" s="7" t="s">
        <v>100</v>
      </c>
      <c r="F14" s="6" t="s">
        <v>31</v>
      </c>
      <c r="G14" s="6">
        <v>5</v>
      </c>
      <c r="H14" s="6">
        <v>2</v>
      </c>
      <c r="I14" s="6"/>
      <c r="J14" s="6" t="s">
        <v>33</v>
      </c>
      <c r="K14" s="6" t="s">
        <v>108</v>
      </c>
      <c r="L14" s="6" t="s">
        <v>56</v>
      </c>
      <c r="N14" s="19" t="s">
        <v>127</v>
      </c>
      <c r="O14" s="19" t="s">
        <v>128</v>
      </c>
      <c r="P14" s="19" t="s">
        <v>129</v>
      </c>
      <c r="Q14" s="19" t="s">
        <v>130</v>
      </c>
    </row>
    <row r="15" spans="1:17" ht="130.5" customHeight="1" x14ac:dyDescent="0.25">
      <c r="A15" s="6">
        <v>6</v>
      </c>
      <c r="B15" s="7" t="s">
        <v>30</v>
      </c>
      <c r="C15" s="7" t="s">
        <v>94</v>
      </c>
      <c r="D15" s="7" t="s">
        <v>95</v>
      </c>
      <c r="E15" s="7" t="s">
        <v>102</v>
      </c>
      <c r="F15" s="6" t="s">
        <v>61</v>
      </c>
      <c r="G15" s="6">
        <v>6</v>
      </c>
      <c r="H15" s="6">
        <v>20</v>
      </c>
      <c r="I15" s="6"/>
      <c r="J15" s="6" t="s">
        <v>33</v>
      </c>
      <c r="K15" s="6" t="s">
        <v>109</v>
      </c>
      <c r="L15" s="6" t="s">
        <v>101</v>
      </c>
      <c r="N15" s="19"/>
      <c r="O15" s="19"/>
      <c r="P15" s="19"/>
      <c r="Q15" s="19"/>
    </row>
    <row r="16" spans="1:17" ht="130.5" customHeight="1" x14ac:dyDescent="0.25">
      <c r="A16" s="6">
        <v>7</v>
      </c>
      <c r="B16" s="7" t="s">
        <v>30</v>
      </c>
      <c r="C16" s="7" t="s">
        <v>94</v>
      </c>
      <c r="D16" s="7" t="s">
        <v>95</v>
      </c>
      <c r="E16" s="7" t="s">
        <v>103</v>
      </c>
      <c r="F16" s="6" t="s">
        <v>69</v>
      </c>
      <c r="G16" s="6">
        <v>7</v>
      </c>
      <c r="H16" s="6">
        <v>30</v>
      </c>
      <c r="I16" s="6"/>
      <c r="J16" s="6" t="s">
        <v>33</v>
      </c>
      <c r="K16" s="6" t="s">
        <v>110</v>
      </c>
      <c r="L16" s="6" t="s">
        <v>77</v>
      </c>
      <c r="N16" s="19"/>
      <c r="O16" s="19"/>
      <c r="P16" s="19"/>
      <c r="Q16" s="19"/>
    </row>
    <row r="17" spans="1:17" ht="130.5" customHeight="1" x14ac:dyDescent="0.25">
      <c r="A17" s="6">
        <v>8</v>
      </c>
      <c r="B17" s="7" t="s">
        <v>73</v>
      </c>
      <c r="C17" s="7"/>
      <c r="D17" s="7"/>
      <c r="E17" s="7"/>
      <c r="F17" s="7"/>
      <c r="G17" s="7"/>
      <c r="H17" s="7"/>
      <c r="I17" s="7" t="s">
        <v>73</v>
      </c>
      <c r="J17" s="7" t="s">
        <v>73</v>
      </c>
      <c r="K17" s="7" t="s">
        <v>73</v>
      </c>
      <c r="L17" s="7" t="s">
        <v>73</v>
      </c>
      <c r="N17" s="19"/>
      <c r="O17" s="19"/>
      <c r="P17" s="19"/>
      <c r="Q17" s="19"/>
    </row>
    <row r="18" spans="1:17" ht="15.75" x14ac:dyDescent="0.25">
      <c r="B18" s="2"/>
    </row>
    <row r="19" spans="1:17" ht="15.75" x14ac:dyDescent="0.25">
      <c r="B19" s="2"/>
    </row>
    <row r="20" spans="1:17" ht="15.75" x14ac:dyDescent="0.25">
      <c r="B20" s="2"/>
      <c r="C20" s="2"/>
    </row>
    <row r="21" spans="1:17" ht="15.75" x14ac:dyDescent="0.25">
      <c r="A21" s="2"/>
    </row>
    <row r="22" spans="1:17" ht="15.75" x14ac:dyDescent="0.25">
      <c r="A22" s="2"/>
    </row>
    <row r="23" spans="1:17" ht="15.75" x14ac:dyDescent="0.25">
      <c r="A23" s="2"/>
    </row>
    <row r="24" spans="1:17" ht="15.75" x14ac:dyDescent="0.25">
      <c r="A24" s="2"/>
    </row>
    <row r="25" spans="1:17" ht="15.75" x14ac:dyDescent="0.25">
      <c r="B25" s="3"/>
      <c r="C25" s="3"/>
    </row>
  </sheetData>
  <mergeCells count="3">
    <mergeCell ref="A1:I1"/>
    <mergeCell ref="A2:I2"/>
    <mergeCell ref="A3:I3"/>
  </mergeCells>
  <pageMargins left="0.70866141732283472" right="0.70866141732283472" top="0.74803149606299213" bottom="0.74803149606299213" header="0.31496062992125984" footer="0.31496062992125984"/>
  <pageSetup paperSize="256" scale="75" orientation="landscape" horizontalDpi="429496729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F48"/>
  <sheetViews>
    <sheetView workbookViewId="0">
      <selection activeCell="C5" sqref="C5"/>
    </sheetView>
  </sheetViews>
  <sheetFormatPr defaultRowHeight="15" x14ac:dyDescent="0.25"/>
  <cols>
    <col min="1" max="1" width="4" customWidth="1"/>
    <col min="2" max="2" width="81.140625" customWidth="1"/>
    <col min="3" max="6" width="25" style="12" customWidth="1"/>
  </cols>
  <sheetData>
    <row r="4" spans="1:6" x14ac:dyDescent="0.25">
      <c r="B4" t="s">
        <v>131</v>
      </c>
      <c r="C4" s="12" t="s">
        <v>34</v>
      </c>
      <c r="D4" s="12" t="s">
        <v>56</v>
      </c>
      <c r="E4" s="12" t="s">
        <v>76</v>
      </c>
      <c r="F4" s="12" t="s">
        <v>43</v>
      </c>
    </row>
    <row r="5" spans="1:6" x14ac:dyDescent="0.25">
      <c r="A5">
        <v>1</v>
      </c>
      <c r="B5" t="str">
        <f>kisiPKN!K$10</f>
        <v xml:space="preserve"> Menghormati kedua orang tua adalah contoh penerapan nilai-nilai Pancasila di lingkungan….     a. Sekolah   c. Keluarga
b. Masyarakat  d. Tempat bermain
</v>
      </c>
      <c r="C5" s="12" t="str">
        <f>kisiPKN!$N$10</f>
        <v>kerukunan</v>
      </c>
      <c r="D5" s="12" t="str">
        <f>kisiPKN!$O$10</f>
        <v>perpecahan</v>
      </c>
      <c r="E5" s="12" t="str">
        <f>kisiPKN!$P$10</f>
        <v>peperangan</v>
      </c>
      <c r="F5" s="12" t="str">
        <f>kisiPKN!$Q$10</f>
        <v>bencana alam</v>
      </c>
    </row>
    <row r="6" spans="1:6" x14ac:dyDescent="0.25">
      <c r="A6">
        <v>2</v>
      </c>
      <c r="B6" t="str">
        <f>kisiPKN!K$11</f>
        <v xml:space="preserve">Bersih desa merupakan tradisi penduduk desa yang dilakukan bertujuan untuk ….a. Bersyukur kepada Tuhan
b. Memberi bantuan
c. Hiburan semata
d. Foya-foya
</v>
      </c>
      <c r="C6" s="12" t="str">
        <f>kisiPKN!$N$11</f>
        <v>pancasila</v>
      </c>
      <c r="D6" s="12" t="str">
        <f>kisiPKN!$O$11</f>
        <v>keragaman</v>
      </c>
      <c r="E6" s="12" t="str">
        <f>kisiPKN!$P$11</f>
        <v>tutwuri handayani</v>
      </c>
      <c r="F6" s="12" t="str">
        <f>kisiPKN!$Q$11</f>
        <v>bhinneka tunggal ika</v>
      </c>
    </row>
    <row r="7" spans="1:6" x14ac:dyDescent="0.25">
      <c r="A7">
        <v>3</v>
      </c>
      <c r="B7" t="str">
        <f>kisiPKN!K$12</f>
        <v xml:space="preserve">Adanya keragaman budaya menunjukkan bahwa setiap suku bangsa memiliki budaya yang ….a. Serupa   c. Berbeda
b. Saling bersaing  d. Sama
</v>
      </c>
      <c r="C7" s="12" t="str">
        <f>kisiPKN!$N$12</f>
        <v>menghormati perbedaan</v>
      </c>
      <c r="D7" s="12" t="str">
        <f>kisiPKN!$O$12</f>
        <v>bersikap sabar</v>
      </c>
      <c r="E7" s="12" t="str">
        <f>kisiPKN!$P$12</f>
        <v>menghargai pendapat orang lain</v>
      </c>
      <c r="F7" s="12" t="str">
        <f>kisiPKN!$Q$12</f>
        <v>melarang teman yang akan beribadah</v>
      </c>
    </row>
    <row r="8" spans="1:6" x14ac:dyDescent="0.25">
      <c r="A8">
        <v>4</v>
      </c>
      <c r="B8" t="str">
        <f>kisiPKN!K$13</f>
        <v xml:space="preserve">Melaksanakan kerja bakti dan ronda malam adalah contoh penerapan nilai-nilai Pancasila di lingkungan ….a. Sekolah   c. Keluarga
b. Masyarakat  d. Tempat bermain
</v>
      </c>
      <c r="C8" s="12" t="str">
        <f>kisiPKN!$N$13</f>
        <v>dijauhi teman</v>
      </c>
      <c r="D8" s="12" t="str">
        <f>kisiPKN!$O$13</f>
        <v>dijadikan pemimpin</v>
      </c>
      <c r="E8" s="12" t="str">
        <f>kisiPKN!$P$13</f>
        <v>disukai semua teman</v>
      </c>
      <c r="F8" s="12" t="str">
        <f>kisiPKN!$Q$13</f>
        <v>dijadikan sahabat terbaik</v>
      </c>
    </row>
    <row r="9" spans="1:6" x14ac:dyDescent="0.25">
      <c r="A9">
        <v>5</v>
      </c>
      <c r="B9" t="str">
        <f>kisiPKN!K$14</f>
        <v xml:space="preserve">Dibawah ini yang bukan contoh sikap mencerminkan nilai Pancasila adalah ….a. Selalu tertib dalam menjalankan ibadah
b. Menolong sesame teman yang sedang kesusahan
c. Tidak berkelahi sesame teman
d. Memberi jawaban ulangan kepada teman
</v>
      </c>
      <c r="C9" s="12" t="str">
        <f>kisiPKN!$N$14</f>
        <v>menimbulkan perpecahan</v>
      </c>
      <c r="D9" s="12" t="str">
        <f>kisiPKN!$O$14</f>
        <v>menumbuhkan rasa persatuan dan kesatuan</v>
      </c>
      <c r="E9" s="12" t="str">
        <f>kisiPKN!$P$14</f>
        <v>tidak mau bermain dengan teman berbeda suku</v>
      </c>
      <c r="F9" s="12" t="str">
        <f>kisiPKN!$Q$14</f>
        <v>tidak mengenal budaya lain</v>
      </c>
    </row>
    <row r="10" spans="1:6" x14ac:dyDescent="0.25">
      <c r="A10">
        <v>6</v>
      </c>
      <c r="B10" t="str">
        <f>kisiPKN!K$15</f>
        <v>Pemilihan ketua kelas merupakan pencerminan nilai-nilai Pancasila yaitu sila ….</v>
      </c>
    </row>
    <row r="11" spans="1:6" x14ac:dyDescent="0.25">
      <c r="A11">
        <v>7</v>
      </c>
      <c r="B11" t="str">
        <f>kisiPKN!K$16</f>
        <v xml:space="preserve"> Tulislah perilaku yang sesuai dengan nilai-nilai Pancasila di lingkungan sekitarmu !
</v>
      </c>
    </row>
    <row r="12" spans="1:6" x14ac:dyDescent="0.25">
      <c r="A12">
        <v>8</v>
      </c>
      <c r="B12">
        <f>kisiPKN!K$17</f>
        <v>0</v>
      </c>
    </row>
    <row r="13" spans="1:6" x14ac:dyDescent="0.25">
      <c r="B13" t="s">
        <v>132</v>
      </c>
      <c r="C13" s="12" t="s">
        <v>34</v>
      </c>
      <c r="D13" s="12" t="s">
        <v>56</v>
      </c>
      <c r="E13" s="12" t="s">
        <v>76</v>
      </c>
      <c r="F13" s="12" t="s">
        <v>43</v>
      </c>
    </row>
    <row r="14" spans="1:6" x14ac:dyDescent="0.25">
      <c r="A14">
        <v>1</v>
      </c>
      <c r="B14" t="str">
        <f>kisiBID!K$10</f>
        <v xml:space="preserve">Ide pokok paragraf di atas adalah ….a. HP tidak hanya di gunakan di kota, tetapi juga di desa
b. Handphone merupakan alat komunikasi yang populer
c. Harga HP bervariatif dan relatif terjangkau untuk orang desa maupun kota
d. HP tidak lagi merupakan alat komunikasi yang hanya dimiliki oleh kalangan menengah atas
</v>
      </c>
      <c r="C14" s="12">
        <f>kisiBID!$N$10</f>
        <v>0</v>
      </c>
      <c r="D14" s="12">
        <f>kisiBID!$O$10</f>
        <v>0</v>
      </c>
      <c r="E14" s="12">
        <f>kisiBID!$P$10</f>
        <v>0</v>
      </c>
      <c r="F14" s="12">
        <f>kisiBID!$Q$10</f>
        <v>0</v>
      </c>
    </row>
    <row r="15" spans="1:6" x14ac:dyDescent="0.25">
      <c r="A15">
        <v>2</v>
      </c>
      <c r="B15" t="str">
        <f>kisiBID!K$11</f>
        <v xml:space="preserve"> Kalimat utama paragraf tersebut adalah ….a. Tidak hanya di kota, kini orang-orang di desa pun sudah menggunakan HP untuk berkomunikasi
b. Handphone merupakan alat komunikasi yang popular di semua kalangan
c. Handphone mudah dibawa, harganya bervariatif, dan relatif terjangakau
d. Handphone merupakan alat komunikasi populer di desa
</v>
      </c>
      <c r="C15" s="12">
        <f>kisiBID!$N$11</f>
        <v>0</v>
      </c>
      <c r="D15" s="12">
        <f>kisiBID!$O$11</f>
        <v>0</v>
      </c>
      <c r="E15" s="12">
        <f>kisiBID!$P$11</f>
        <v>0</v>
      </c>
      <c r="F15" s="12">
        <f>kisiBID!$Q$11</f>
        <v>0</v>
      </c>
    </row>
    <row r="16" spans="1:6" x14ac:dyDescent="0.25">
      <c r="A16">
        <v>3</v>
      </c>
      <c r="B16" t="str">
        <f>kisiBID!K$12</f>
        <v xml:space="preserve">Salah satu syarat suatu paragraf dikatakan baik yaitu….                                   a. Kepaduan 
b. Memiliki banyak pokok pikiran
c. Tidak runtut
d. Tidak terdapat kalimat penjelas
</v>
      </c>
      <c r="C16" s="12">
        <f>kisiBID!$N$12</f>
        <v>0</v>
      </c>
      <c r="D16" s="12">
        <f>kisiBID!$O$12</f>
        <v>0</v>
      </c>
      <c r="E16" s="12">
        <f>kisiBID!$P$12</f>
        <v>0</v>
      </c>
      <c r="F16" s="12">
        <f>kisiBID!$Q$12</f>
        <v>0</v>
      </c>
    </row>
    <row r="17" spans="1:6" x14ac:dyDescent="0.25">
      <c r="A17">
        <v>4</v>
      </c>
      <c r="B17" t="str">
        <f>kisiBID!K$13</f>
        <v xml:space="preserve">Kalimat utama yang terletak di awal paragraph disebut dengan….                   a. Induktif      c. Campuran
b. Deduktif   d. Deduktif-Induktif
</v>
      </c>
      <c r="C17" s="12">
        <f>kisiBID!$N$13</f>
        <v>0</v>
      </c>
      <c r="D17" s="12">
        <f>kisiBID!$O$13</f>
        <v>0</v>
      </c>
      <c r="E17" s="12">
        <f>kisiBID!$P$13</f>
        <v>0</v>
      </c>
      <c r="F17" s="12">
        <f>kisiBID!$Q$13</f>
        <v>0</v>
      </c>
    </row>
    <row r="18" spans="1:6" x14ac:dyDescent="0.25">
      <c r="A18">
        <v>5</v>
      </c>
      <c r="B18" t="str">
        <f>kisiBID!K$14</f>
        <v xml:space="preserve"> Salah satu cara menemukan ide pokok dalam sebuah paragraf adalah dengan ….                                                            a. Membaca sebagian isi bacaan
b. Menemukan kalimat penjelas
c. Mencermati isi tiap paragraf
d. Menemukan kalimat utama
</v>
      </c>
      <c r="C18" s="12">
        <f>kisiBID!$N$14</f>
        <v>0</v>
      </c>
      <c r="D18" s="12">
        <f>kisiBID!$O$14</f>
        <v>0</v>
      </c>
      <c r="E18" s="12">
        <f>kisiBID!$P$14</f>
        <v>0</v>
      </c>
      <c r="F18" s="12">
        <f>kisiBID!$Q$14</f>
        <v>0</v>
      </c>
    </row>
    <row r="19" spans="1:6" x14ac:dyDescent="0.25">
      <c r="A19">
        <v>6</v>
      </c>
      <c r="B19" t="str">
        <f>kisiBID!K$15</f>
        <v xml:space="preserve"> Dalam sebuah paragraf hanya terdapat satu pokok pikiran yang dinamakan dengan ….</v>
      </c>
    </row>
    <row r="20" spans="1:6" x14ac:dyDescent="0.25">
      <c r="A20">
        <v>7</v>
      </c>
      <c r="B20" t="str">
        <f>kisiBID!K$16</f>
        <v>Tulislah cara menemukan ide pokok dalam paragraf ....</v>
      </c>
    </row>
    <row r="21" spans="1:6" x14ac:dyDescent="0.25">
      <c r="A21">
        <v>8</v>
      </c>
      <c r="B21" t="str">
        <f>kisiBID!K$17</f>
        <v>-</v>
      </c>
      <c r="C21" s="12" t="s">
        <v>34</v>
      </c>
      <c r="D21" s="12" t="s">
        <v>56</v>
      </c>
      <c r="E21" s="12" t="s">
        <v>76</v>
      </c>
      <c r="F21" s="12" t="s">
        <v>43</v>
      </c>
    </row>
    <row r="22" spans="1:6" x14ac:dyDescent="0.25">
      <c r="B22" t="s">
        <v>133</v>
      </c>
      <c r="C22" s="12" t="str">
        <f>kisiIPA!$N$10</f>
        <v>kerukunan</v>
      </c>
      <c r="D22" s="12" t="str">
        <f>kisiIPA!$O$10</f>
        <v>perpecahan</v>
      </c>
      <c r="E22" s="12" t="str">
        <f>kisiIPA!$P$10</f>
        <v>peperangan</v>
      </c>
      <c r="F22" s="12" t="str">
        <f>kisiIPA!$Q$10</f>
        <v>bencana alam</v>
      </c>
    </row>
    <row r="23" spans="1:6" x14ac:dyDescent="0.25">
      <c r="A23">
        <v>1</v>
      </c>
      <c r="B23" t="str">
        <f>kisiIPA!K$10</f>
        <v xml:space="preserve">Skoliosis adalah kebiasaan sikap duduk dalam posisi miring, sehingga tilang belakang bengkok ke ….     a. Depan    c. Atas
b. Belakang  d. Samping
</v>
      </c>
      <c r="C23" s="12" t="str">
        <f>kisiIPA!$N$11</f>
        <v>pancasila</v>
      </c>
      <c r="D23" s="12" t="str">
        <f>kisiIPA!$O$11</f>
        <v>keragaman</v>
      </c>
      <c r="E23" s="12" t="str">
        <f>kisiIPA!$P$11</f>
        <v>tutwuri handayani</v>
      </c>
      <c r="F23" s="12" t="str">
        <f>kisiIPA!$Q$11</f>
        <v>bhinneka tunggal ika</v>
      </c>
    </row>
    <row r="24" spans="1:6" x14ac:dyDescent="0.25">
      <c r="A24">
        <v>2</v>
      </c>
      <c r="B24" t="str">
        <f>kisiIPA!K$11</f>
        <v xml:space="preserve">Stiff adalah suatu kelainan yang terjadi karena peradangan otot pada bagian ….a. Leher   c. Kaki
b. Tangan   d. Perut
</v>
      </c>
      <c r="C24" s="12" t="str">
        <f>kisiIPA!$N$12</f>
        <v>menghormati perbedaan</v>
      </c>
      <c r="D24" s="12" t="str">
        <f>kisiIPA!$O$12</f>
        <v>bersikap sabar</v>
      </c>
      <c r="E24" s="12" t="str">
        <f>kisiIPA!$P$12</f>
        <v>menghargai pendapat orang lain</v>
      </c>
      <c r="F24" s="12" t="str">
        <f>kisiIPA!$Q$12</f>
        <v>melarang teman yang akan beribadah</v>
      </c>
    </row>
    <row r="25" spans="1:6" x14ac:dyDescent="0.25">
      <c r="A25">
        <v>3</v>
      </c>
      <c r="B25" t="str">
        <f>kisiIPA!K$12</f>
        <v xml:space="preserve">   Berikut ini yang bukan merupakan fungsi rangka manusia adalah …                   a. Alat gerak aktif  
b. Tempat melekatnya otot 
c. Penegak tubuh
d. Pemberi bentuk tubuh
</v>
      </c>
      <c r="C25" s="12" t="str">
        <f>kisiIPA!$N$13</f>
        <v>dijauhi teman</v>
      </c>
      <c r="D25" s="12" t="str">
        <f>kisiIPA!$O$13</f>
        <v>dijadikan pemimpin</v>
      </c>
      <c r="E25" s="12" t="str">
        <f>kisiIPA!$P$13</f>
        <v>disukai semua teman</v>
      </c>
      <c r="F25" s="12" t="str">
        <f>kisiIPA!$Q$13</f>
        <v>dijadikan sahabat terbaik</v>
      </c>
    </row>
    <row r="26" spans="1:6" x14ac:dyDescent="0.25">
      <c r="A26">
        <v>4</v>
      </c>
      <c r="B26" t="str">
        <f>kisiIPA!K$13</f>
        <v xml:space="preserve"> Kelainan otot yang disebabkan adanya infeksi bakteri Clostridium Tetani adalah ….a. Astrofi   c. Stiff
b. Tetanus   d. Hipertrofi
</v>
      </c>
      <c r="C26" s="12" t="str">
        <f>kisiIPA!$N$14</f>
        <v>menimbulkan perpecahan</v>
      </c>
      <c r="D26" s="12" t="str">
        <f>kisiIPA!$O$14</f>
        <v>menumbuhkan rasa persatuan dan kesatuan</v>
      </c>
      <c r="E26" s="12" t="str">
        <f>kisiIPA!$P$14</f>
        <v>tidak mau bermain dengan teman berbeda suku</v>
      </c>
      <c r="F26" s="12" t="str">
        <f>kisiIPA!$Q$14</f>
        <v>tidak mengenal budaya lain</v>
      </c>
    </row>
    <row r="27" spans="1:6" x14ac:dyDescent="0.25">
      <c r="A27">
        <v>5</v>
      </c>
      <c r="B27" t="str">
        <f>kisiIPA!K$14</f>
        <v xml:space="preserve">   Kelainan tulang belakang yang terlalu bengkok ke belakang atau bongkok disebut ….                                     a. Lordosis   c. Kifosis
b. Skoliosis   d. Osteoporosis
</v>
      </c>
    </row>
    <row r="28" spans="1:6" x14ac:dyDescent="0.25">
      <c r="A28">
        <v>6</v>
      </c>
      <c r="B28" t="str">
        <f>kisiIPA!K$15</f>
        <v xml:space="preserve"> Kekurangan vitamin C dan kalsium pada usus akan menyebabkan kelainan pada sister gerak yang disebut dengan ….</v>
      </c>
    </row>
    <row r="29" spans="1:6" x14ac:dyDescent="0.25">
      <c r="A29">
        <v>7</v>
      </c>
      <c r="B29" t="str">
        <f>kisiIPA!K$16</f>
        <v>Jelaskan macam-macam gangguan pada tulang !</v>
      </c>
    </row>
    <row r="30" spans="1:6" x14ac:dyDescent="0.25">
      <c r="A30">
        <v>8</v>
      </c>
      <c r="B30">
        <f>kisiIPA!K$17</f>
        <v>0</v>
      </c>
    </row>
    <row r="31" spans="1:6" x14ac:dyDescent="0.25">
      <c r="B31" t="s">
        <v>134</v>
      </c>
      <c r="C31" s="12" t="s">
        <v>34</v>
      </c>
      <c r="D31" s="12" t="s">
        <v>56</v>
      </c>
      <c r="E31" s="12" t="s">
        <v>76</v>
      </c>
      <c r="F31" s="12" t="s">
        <v>43</v>
      </c>
    </row>
    <row r="32" spans="1:6" x14ac:dyDescent="0.25">
      <c r="A32">
        <v>1</v>
      </c>
      <c r="B32" t="str">
        <f>kisiIPS!K$10</f>
        <v xml:space="preserve">Penduduk di pesisir pantai umumnya bekerja sebagai ….     a. Nelayan   c. Petani buah
b. Petani sayur  d. Buruh perkebunan
</v>
      </c>
      <c r="C32" s="12" t="str">
        <f>kisiIPS!$N$10</f>
        <v>bubuy bulan</v>
      </c>
      <c r="D32" s="12" t="str">
        <f>kisiIPS!$O$10</f>
        <v>suwe ora jamu</v>
      </c>
      <c r="E32" s="12" t="str">
        <f>kisiIPS!$P$10</f>
        <v>ayam den lapeh</v>
      </c>
      <c r="F32" s="12" t="str">
        <f>kisiIPS!$Q$10</f>
        <v>yamko rambe yamko</v>
      </c>
    </row>
    <row r="33" spans="1:6" x14ac:dyDescent="0.25">
      <c r="A33">
        <v>2</v>
      </c>
      <c r="B33" t="str">
        <f>kisiIPS!K$11</f>
        <v xml:space="preserve"> Petani garam di pesisir pantai memproduksi garam dari bahan baku ….a. Air tanah  c. Air danau
b. Air sungai  d. Air laut
</v>
      </c>
      <c r="C33" s="12" t="str">
        <f>kisiIPS!$N$11</f>
        <v>kalimantan tengah</v>
      </c>
      <c r="D33" s="12" t="str">
        <f>kisiIPS!$O$11</f>
        <v>sulawesi barat</v>
      </c>
      <c r="E33" s="12" t="str">
        <f>kisiIPS!$P$11</f>
        <v>madura</v>
      </c>
      <c r="F33" s="12" t="str">
        <f>kisiIPS!$Q$11</f>
        <v>bali</v>
      </c>
    </row>
    <row r="34" spans="1:6" x14ac:dyDescent="0.25">
      <c r="A34">
        <v>3</v>
      </c>
      <c r="B34" t="str">
        <f>kisiIPS!K$12</f>
        <v xml:space="preserve">Nelayan menjual ikan hasil tangkapannya ke …                         a. Supermarket   c. hotel
b. Tempat pelelangan ikan        d. SPBU
</v>
      </c>
      <c r="C34" s="12" t="str">
        <f>kisiIPS!$N$12</f>
        <v>kalimantan</v>
      </c>
      <c r="D34" s="12" t="str">
        <f>kisiIPS!$O$12</f>
        <v>sumatera</v>
      </c>
      <c r="E34" s="12" t="str">
        <f>kisiIPS!$P$12</f>
        <v>papua</v>
      </c>
      <c r="F34" s="12" t="str">
        <f>kisiIPS!$Q$12</f>
        <v>jawa</v>
      </c>
    </row>
    <row r="35" spans="1:6" x14ac:dyDescent="0.25">
      <c r="A35">
        <v>4</v>
      </c>
      <c r="B35" t="str">
        <f>kisiIPS!K$13</f>
        <v xml:space="preserve">Dibawah ini bukan fungsi dari pelabuhan yaiu …                             a. Penghubung   c. Mata rantai
b. Pintu gerbang  d. Penyedia barang
</v>
      </c>
      <c r="C35" s="12" t="str">
        <f>kisiIPS!$N$13</f>
        <v>kujang dan golok</v>
      </c>
      <c r="D35" s="12" t="str">
        <f>kisiIPS!$O$13</f>
        <v>siwah dan parang</v>
      </c>
      <c r="E35" s="12" t="str">
        <f>kisiIPS!$P$13</f>
        <v>celurit dan rencong</v>
      </c>
      <c r="F35" s="12" t="str">
        <f>kisiIPS!$Q$13</f>
        <v>rencong dan siwah</v>
      </c>
    </row>
    <row r="36" spans="1:6" x14ac:dyDescent="0.25">
      <c r="A36">
        <v>5</v>
      </c>
      <c r="B36" t="str">
        <f>kisiIPS!K$14</f>
        <v xml:space="preserve">Wilayah Indonesia terletak di antara dua benua, yaitu …          a. Asia dan Amerika c. Asia dan Afrika
b. Asia dan Australia  d. Afrika dan Amerika
</v>
      </c>
      <c r="C36" s="12" t="str">
        <f>kisiIPS!$N$14</f>
        <v>kalimantan</v>
      </c>
      <c r="D36" s="12" t="str">
        <f>kisiIPS!$O$14</f>
        <v>papua</v>
      </c>
      <c r="E36" s="12" t="str">
        <f>kisiIPS!$P$14</f>
        <v>jawa</v>
      </c>
      <c r="F36" s="12" t="str">
        <f>kisiIPS!$Q$14</f>
        <v>bali</v>
      </c>
    </row>
    <row r="37" spans="1:6" x14ac:dyDescent="0.25">
      <c r="A37">
        <v>6</v>
      </c>
      <c r="B37" t="str">
        <f>kisiIPS!K$15</f>
        <v>Tulislah fungsi bandara bagi masyarakat !</v>
      </c>
    </row>
    <row r="38" spans="1:6" x14ac:dyDescent="0.25">
      <c r="A38">
        <v>7</v>
      </c>
      <c r="B38" t="str">
        <f>kisiIPS!K$16</f>
        <v xml:space="preserve">Sebutkan lima macam rumah adat beserta asal daerahnya </v>
      </c>
    </row>
    <row r="39" spans="1:6" x14ac:dyDescent="0.25">
      <c r="A39">
        <v>8</v>
      </c>
      <c r="B39" t="str">
        <f>kisiIPS!K$17</f>
        <v>-</v>
      </c>
    </row>
    <row r="40" spans="1:6" x14ac:dyDescent="0.25">
      <c r="B40" t="s">
        <v>135</v>
      </c>
      <c r="C40" s="12" t="s">
        <v>34</v>
      </c>
      <c r="D40" s="12" t="s">
        <v>56</v>
      </c>
      <c r="E40" s="12" t="s">
        <v>76</v>
      </c>
      <c r="F40" s="12" t="s">
        <v>43</v>
      </c>
    </row>
    <row r="41" spans="1:6" x14ac:dyDescent="0.25">
      <c r="A41">
        <v>1</v>
      </c>
      <c r="B41" t="str">
        <f>kisiSBDP!K$10</f>
        <v>lama waktu yang diperlukan untuk memperagakan sebuah tari disebut …</v>
      </c>
      <c r="C41" s="12" t="str">
        <f>kisiSBDP!$N$10</f>
        <v>deskripsi</v>
      </c>
      <c r="D41" s="12" t="str">
        <f>kisiSBDP!$O$10</f>
        <v>intonasi</v>
      </c>
      <c r="E41" s="12" t="str">
        <f>kisiSBDP!$P$10</f>
        <v>durasi</v>
      </c>
      <c r="F41" s="12" t="str">
        <f>kisiSBDP!$Q$10</f>
        <v>narasi</v>
      </c>
    </row>
    <row r="42" spans="1:6" x14ac:dyDescent="0.25">
      <c r="A42">
        <v>2</v>
      </c>
      <c r="B42" t="str">
        <f>kisiSBDP!K$11</f>
        <v>berikut yang tidak termasuk unsur dasar tari adalah gerak …</v>
      </c>
      <c r="C42" s="12" t="str">
        <f>kisiSBDP!$N$11</f>
        <v>kaki</v>
      </c>
      <c r="D42" s="12" t="str">
        <f>kisiSBDP!$O$11</f>
        <v>tangan</v>
      </c>
      <c r="E42" s="12" t="str">
        <f>kisiSBDP!$P$11</f>
        <v>kepala</v>
      </c>
      <c r="F42" s="12" t="str">
        <f>kisiSBDP!$Q$11</f>
        <v>pinggul</v>
      </c>
    </row>
    <row r="43" spans="1:6" x14ac:dyDescent="0.25">
      <c r="A43">
        <v>3</v>
      </c>
      <c r="B43" t="str">
        <f>kisiSBDP!K$12</f>
        <v>tari yang berasal dari aceh dan termasuk dalam tari berkelompok adalah tari …</v>
      </c>
      <c r="C43" s="12" t="str">
        <f>kisiSBDP!$N$12</f>
        <v>gambyong</v>
      </c>
      <c r="D43" s="12" t="str">
        <f>kisiSBDP!$O$12</f>
        <v>gandrung</v>
      </c>
      <c r="E43" s="12" t="str">
        <f>kisiSBDP!$P$12</f>
        <v>bedana</v>
      </c>
      <c r="F43" s="12" t="str">
        <f>kisiSBDP!$Q$12</f>
        <v>saman</v>
      </c>
    </row>
    <row r="44" spans="1:6" x14ac:dyDescent="0.25">
      <c r="A44">
        <v>4</v>
      </c>
      <c r="B44" t="str">
        <f>kisiSBDP!K$13</f>
        <v>penjelasan yang tidak menunjukkan ciri-ciri tari reog adalah …</v>
      </c>
      <c r="C44" s="12" t="str">
        <f>kisiSBDP!$N$13</f>
        <v>berasal dari ponorogo</v>
      </c>
      <c r="D44" s="12" t="str">
        <f>kisiSBDP!$O$13</f>
        <v>ditampilkan diruang luas</v>
      </c>
      <c r="E44" s="12" t="str">
        <f>kisiSBDP!$P$13</f>
        <v>mengenakan topeng naga raksasa</v>
      </c>
      <c r="F44" s="12" t="str">
        <f>kisiSBDP!$Q$13</f>
        <v>memerlukan tenaga besar untuk menampilkannya</v>
      </c>
    </row>
    <row r="45" spans="1:6" x14ac:dyDescent="0.25">
      <c r="A45">
        <v>5</v>
      </c>
      <c r="B45" t="str">
        <f>kisiSBDP!K$14</f>
        <v>hal utama yang perlu diperhatikan dalam membawakan tari kelompok adalah …</v>
      </c>
      <c r="C45" s="12" t="str">
        <f>kisiSBDP!$N$14</f>
        <v>kostum</v>
      </c>
      <c r="D45" s="12" t="str">
        <f>kisiSBDP!$O$14</f>
        <v>kekompakan</v>
      </c>
      <c r="E45" s="12" t="str">
        <f>kisiSBDP!$P$14</f>
        <v>lamanya waktu</v>
      </c>
      <c r="F45" s="12" t="str">
        <f>kisiSBDP!$Q$14</f>
        <v>musik pengiring</v>
      </c>
    </row>
    <row r="46" spans="1:6" x14ac:dyDescent="0.25">
      <c r="A46">
        <v>6</v>
      </c>
      <c r="B46" t="str">
        <f>kisiSBDP!K$15</f>
        <v>tarian yang berasal dari daerah maluku adalah …</v>
      </c>
    </row>
    <row r="47" spans="1:6" x14ac:dyDescent="0.25">
      <c r="A47">
        <v>7</v>
      </c>
      <c r="B47" t="str">
        <f>kisiSBDP!K$16</f>
        <v>tuliskan 5 contoh nama tari daerah beserta asal provinsinya!</v>
      </c>
    </row>
    <row r="48" spans="1:6" x14ac:dyDescent="0.25">
      <c r="A48">
        <v>8</v>
      </c>
      <c r="B48" t="str">
        <f>kisiSBDP!K$17</f>
        <v>-</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F48"/>
  <sheetViews>
    <sheetView zoomScale="55" zoomScaleNormal="55" workbookViewId="0">
      <selection activeCell="C14" sqref="C14:F14"/>
    </sheetView>
  </sheetViews>
  <sheetFormatPr defaultRowHeight="15" x14ac:dyDescent="0.25"/>
  <cols>
    <col min="1" max="1" width="4" customWidth="1"/>
    <col min="2" max="2" width="81.140625" customWidth="1"/>
    <col min="3" max="6" width="25" style="12" customWidth="1"/>
  </cols>
  <sheetData>
    <row r="4" spans="1:6" x14ac:dyDescent="0.25">
      <c r="B4" t="s">
        <v>131</v>
      </c>
      <c r="C4" s="12" t="s">
        <v>34</v>
      </c>
      <c r="D4" s="12" t="s">
        <v>56</v>
      </c>
      <c r="E4" s="12" t="s">
        <v>76</v>
      </c>
      <c r="F4" s="12" t="s">
        <v>43</v>
      </c>
    </row>
    <row r="5" spans="1:6" x14ac:dyDescent="0.25">
      <c r="A5">
        <v>1</v>
      </c>
      <c r="B5" t="str">
        <f>kisiPKN!K$10</f>
        <v xml:space="preserve"> Menghormati kedua orang tua adalah contoh penerapan nilai-nilai Pancasila di lingkungan….     a. Sekolah   c. Keluarga
b. Masyarakat  d. Tempat bermain
</v>
      </c>
      <c r="C5" s="12" t="str">
        <f>kisiPKN!$N$10</f>
        <v>kerukunan</v>
      </c>
      <c r="D5" s="12" t="str">
        <f>kisiPKN!$O$10</f>
        <v>perpecahan</v>
      </c>
      <c r="E5" s="12" t="str">
        <f>kisiPKN!$P$10</f>
        <v>peperangan</v>
      </c>
      <c r="F5" s="12" t="str">
        <f>kisiPKN!$Q$10</f>
        <v>bencana alam</v>
      </c>
    </row>
    <row r="6" spans="1:6" x14ac:dyDescent="0.25">
      <c r="A6">
        <v>2</v>
      </c>
      <c r="B6" t="str">
        <f>kisiPKN!K$11</f>
        <v xml:space="preserve">Bersih desa merupakan tradisi penduduk desa yang dilakukan bertujuan untuk ….a. Bersyukur kepada Tuhan
b. Memberi bantuan
c. Hiburan semata
d. Foya-foya
</v>
      </c>
      <c r="C6" s="12" t="str">
        <f>kisiPKN!$N$11</f>
        <v>pancasila</v>
      </c>
      <c r="D6" s="12" t="str">
        <f>kisiPKN!$O$11</f>
        <v>keragaman</v>
      </c>
      <c r="E6" s="12" t="str">
        <f>kisiPKN!$P$11</f>
        <v>tutwuri handayani</v>
      </c>
      <c r="F6" s="12" t="str">
        <f>kisiPKN!$Q$11</f>
        <v>bhinneka tunggal ika</v>
      </c>
    </row>
    <row r="7" spans="1:6" x14ac:dyDescent="0.25">
      <c r="A7">
        <v>3</v>
      </c>
      <c r="B7" t="str">
        <f>kisiPKN!K$12</f>
        <v xml:space="preserve">Adanya keragaman budaya menunjukkan bahwa setiap suku bangsa memiliki budaya yang ….a. Serupa   c. Berbeda
b. Saling bersaing  d. Sama
</v>
      </c>
      <c r="C7" s="12" t="str">
        <f>kisiPKN!$N$12</f>
        <v>menghormati perbedaan</v>
      </c>
      <c r="D7" s="12" t="str">
        <f>kisiPKN!$O$12</f>
        <v>bersikap sabar</v>
      </c>
      <c r="E7" s="12" t="str">
        <f>kisiPKN!$P$12</f>
        <v>menghargai pendapat orang lain</v>
      </c>
      <c r="F7" s="12" t="str">
        <f>kisiPKN!$Q$12</f>
        <v>melarang teman yang akan beribadah</v>
      </c>
    </row>
    <row r="8" spans="1:6" x14ac:dyDescent="0.25">
      <c r="A8">
        <v>4</v>
      </c>
      <c r="B8" t="str">
        <f>kisiPKN!K$13</f>
        <v xml:space="preserve">Melaksanakan kerja bakti dan ronda malam adalah contoh penerapan nilai-nilai Pancasila di lingkungan ….a. Sekolah   c. Keluarga
b. Masyarakat  d. Tempat bermain
</v>
      </c>
      <c r="C8" s="12" t="str">
        <f>kisiPKN!$N$13</f>
        <v>dijauhi teman</v>
      </c>
      <c r="D8" s="12" t="str">
        <f>kisiPKN!$O$13</f>
        <v>dijadikan pemimpin</v>
      </c>
      <c r="E8" s="12" t="str">
        <f>kisiPKN!$P$13</f>
        <v>disukai semua teman</v>
      </c>
      <c r="F8" s="12" t="str">
        <f>kisiPKN!$Q$13</f>
        <v>dijadikan sahabat terbaik</v>
      </c>
    </row>
    <row r="9" spans="1:6" x14ac:dyDescent="0.25">
      <c r="A9">
        <v>5</v>
      </c>
      <c r="B9" t="str">
        <f>kisiPKN!K$14</f>
        <v xml:space="preserve">Dibawah ini yang bukan contoh sikap mencerminkan nilai Pancasila adalah ….a. Selalu tertib dalam menjalankan ibadah
b. Menolong sesame teman yang sedang kesusahan
c. Tidak berkelahi sesame teman
d. Memberi jawaban ulangan kepada teman
</v>
      </c>
      <c r="C9" s="12" t="str">
        <f>kisiPKN!$N$14</f>
        <v>menimbulkan perpecahan</v>
      </c>
      <c r="D9" s="12" t="str">
        <f>kisiPKN!$O$14</f>
        <v>menumbuhkan rasa persatuan dan kesatuan</v>
      </c>
      <c r="E9" s="12" t="str">
        <f>kisiPKN!$P$14</f>
        <v>tidak mau bermain dengan teman berbeda suku</v>
      </c>
      <c r="F9" s="12" t="str">
        <f>kisiPKN!$Q$14</f>
        <v>tidak mengenal budaya lain</v>
      </c>
    </row>
    <row r="10" spans="1:6" x14ac:dyDescent="0.25">
      <c r="A10">
        <v>6</v>
      </c>
      <c r="B10" t="str">
        <f>kisiPKN!K$15</f>
        <v>Pemilihan ketua kelas merupakan pencerminan nilai-nilai Pancasila yaitu sila ….</v>
      </c>
    </row>
    <row r="11" spans="1:6" x14ac:dyDescent="0.25">
      <c r="A11">
        <v>7</v>
      </c>
      <c r="B11" t="str">
        <f>kisiPKN!K$16</f>
        <v xml:space="preserve"> Tulislah perilaku yang sesuai dengan nilai-nilai Pancasila di lingkungan sekitarmu !
</v>
      </c>
    </row>
    <row r="12" spans="1:6" x14ac:dyDescent="0.25">
      <c r="A12">
        <v>8</v>
      </c>
      <c r="B12">
        <f>kisiPKN!K$17</f>
        <v>0</v>
      </c>
    </row>
    <row r="13" spans="1:6" x14ac:dyDescent="0.25">
      <c r="B13" t="s">
        <v>132</v>
      </c>
      <c r="C13" s="12" t="s">
        <v>34</v>
      </c>
      <c r="D13" s="12" t="s">
        <v>56</v>
      </c>
      <c r="E13" s="12" t="s">
        <v>76</v>
      </c>
      <c r="F13" s="12" t="s">
        <v>43</v>
      </c>
    </row>
    <row r="14" spans="1:6" x14ac:dyDescent="0.25">
      <c r="A14">
        <v>1</v>
      </c>
      <c r="B14" t="str">
        <f>kisiBID!K$10</f>
        <v xml:space="preserve">Ide pokok paragraf di atas adalah ….a. HP tidak hanya di gunakan di kota, tetapi juga di desa
b. Handphone merupakan alat komunikasi yang populer
c. Harga HP bervariatif dan relatif terjangkau untuk orang desa maupun kota
d. HP tidak lagi merupakan alat komunikasi yang hanya dimiliki oleh kalangan menengah atas
</v>
      </c>
      <c r="C14" s="12">
        <f>kisiBID!$N$10</f>
        <v>0</v>
      </c>
      <c r="D14" s="12">
        <f>kisiBID!$O$10</f>
        <v>0</v>
      </c>
      <c r="E14" s="12">
        <f>kisiBID!$P$10</f>
        <v>0</v>
      </c>
      <c r="F14" s="12">
        <f>kisiBID!$Q$10</f>
        <v>0</v>
      </c>
    </row>
    <row r="15" spans="1:6" x14ac:dyDescent="0.25">
      <c r="A15">
        <v>2</v>
      </c>
      <c r="B15" t="str">
        <f>kisiBID!K$11</f>
        <v xml:space="preserve"> Kalimat utama paragraf tersebut adalah ….a. Tidak hanya di kota, kini orang-orang di desa pun sudah menggunakan HP untuk berkomunikasi
b. Handphone merupakan alat komunikasi yang popular di semua kalangan
c. Handphone mudah dibawa, harganya bervariatif, dan relatif terjangakau
d. Handphone merupakan alat komunikasi populer di desa
</v>
      </c>
      <c r="C15" s="12">
        <f>kisiBID!$N$11</f>
        <v>0</v>
      </c>
      <c r="D15" s="12">
        <f>kisiBID!$O$11</f>
        <v>0</v>
      </c>
      <c r="E15" s="12">
        <f>kisiBID!$P$11</f>
        <v>0</v>
      </c>
      <c r="F15" s="12">
        <f>kisiBID!$Q$11</f>
        <v>0</v>
      </c>
    </row>
    <row r="16" spans="1:6" x14ac:dyDescent="0.25">
      <c r="A16">
        <v>3</v>
      </c>
      <c r="B16" t="str">
        <f>kisiBID!K$12</f>
        <v xml:space="preserve">Salah satu syarat suatu paragraf dikatakan baik yaitu….                                   a. Kepaduan 
b. Memiliki banyak pokok pikiran
c. Tidak runtut
d. Tidak terdapat kalimat penjelas
</v>
      </c>
      <c r="C16" s="12">
        <f>kisiBID!$N$12</f>
        <v>0</v>
      </c>
      <c r="D16" s="12">
        <f>kisiBID!$O$12</f>
        <v>0</v>
      </c>
      <c r="E16" s="12">
        <f>kisiBID!$P$12</f>
        <v>0</v>
      </c>
      <c r="F16" s="12">
        <f>kisiBID!$Q$12</f>
        <v>0</v>
      </c>
    </row>
    <row r="17" spans="1:6" x14ac:dyDescent="0.25">
      <c r="A17">
        <v>4</v>
      </c>
      <c r="B17" t="str">
        <f>kisiBID!K$13</f>
        <v xml:space="preserve">Kalimat utama yang terletak di awal paragraph disebut dengan….                   a. Induktif      c. Campuran
b. Deduktif   d. Deduktif-Induktif
</v>
      </c>
      <c r="C17" s="12">
        <f>kisiBID!$N$13</f>
        <v>0</v>
      </c>
      <c r="D17" s="12">
        <f>kisiBID!$O$13</f>
        <v>0</v>
      </c>
      <c r="E17" s="12">
        <f>kisiBID!$P$13</f>
        <v>0</v>
      </c>
      <c r="F17" s="12">
        <f>kisiBID!$Q$13</f>
        <v>0</v>
      </c>
    </row>
    <row r="18" spans="1:6" x14ac:dyDescent="0.25">
      <c r="A18">
        <v>5</v>
      </c>
      <c r="B18" t="str">
        <f>kisiBID!K$14</f>
        <v xml:space="preserve"> Salah satu cara menemukan ide pokok dalam sebuah paragraf adalah dengan ….                                                            a. Membaca sebagian isi bacaan
b. Menemukan kalimat penjelas
c. Mencermati isi tiap paragraf
d. Menemukan kalimat utama
</v>
      </c>
      <c r="C18" s="12">
        <f>kisiBID!$N$14</f>
        <v>0</v>
      </c>
      <c r="D18" s="12">
        <f>kisiBID!$O$14</f>
        <v>0</v>
      </c>
      <c r="E18" s="12">
        <f>kisiBID!$P$14</f>
        <v>0</v>
      </c>
      <c r="F18" s="12">
        <f>kisiBID!$Q$14</f>
        <v>0</v>
      </c>
    </row>
    <row r="19" spans="1:6" x14ac:dyDescent="0.25">
      <c r="A19">
        <v>6</v>
      </c>
      <c r="B19" t="str">
        <f>kisiBID!K$15</f>
        <v xml:space="preserve"> Dalam sebuah paragraf hanya terdapat satu pokok pikiran yang dinamakan dengan ….</v>
      </c>
    </row>
    <row r="20" spans="1:6" x14ac:dyDescent="0.25">
      <c r="A20">
        <v>7</v>
      </c>
      <c r="B20" t="str">
        <f>kisiBID!K$16</f>
        <v>Tulislah cara menemukan ide pokok dalam paragraf ....</v>
      </c>
    </row>
    <row r="21" spans="1:6" x14ac:dyDescent="0.25">
      <c r="A21">
        <v>8</v>
      </c>
      <c r="B21" t="str">
        <f>kisiBID!K$17</f>
        <v>-</v>
      </c>
      <c r="C21" s="12" t="s">
        <v>34</v>
      </c>
      <c r="D21" s="12" t="s">
        <v>56</v>
      </c>
      <c r="E21" s="12" t="s">
        <v>76</v>
      </c>
      <c r="F21" s="12" t="s">
        <v>43</v>
      </c>
    </row>
    <row r="22" spans="1:6" x14ac:dyDescent="0.25">
      <c r="B22" t="s">
        <v>133</v>
      </c>
      <c r="C22" s="12" t="str">
        <f>kisiIPA!$N$10</f>
        <v>kerukunan</v>
      </c>
      <c r="D22" s="12" t="str">
        <f>kisiIPA!$O$10</f>
        <v>perpecahan</v>
      </c>
      <c r="E22" s="12" t="str">
        <f>kisiIPA!$P$10</f>
        <v>peperangan</v>
      </c>
      <c r="F22" s="12" t="str">
        <f>kisiIPA!$Q$10</f>
        <v>bencana alam</v>
      </c>
    </row>
    <row r="23" spans="1:6" x14ac:dyDescent="0.25">
      <c r="A23">
        <v>1</v>
      </c>
      <c r="B23" t="str">
        <f>kisiIPA!K$10</f>
        <v xml:space="preserve">Skoliosis adalah kebiasaan sikap duduk dalam posisi miring, sehingga tilang belakang bengkok ke ….     a. Depan    c. Atas
b. Belakang  d. Samping
</v>
      </c>
      <c r="C23" s="12" t="str">
        <f>kisiIPA!$N$11</f>
        <v>pancasila</v>
      </c>
      <c r="D23" s="12" t="str">
        <f>kisiIPA!$O$11</f>
        <v>keragaman</v>
      </c>
      <c r="E23" s="12" t="str">
        <f>kisiIPA!$P$11</f>
        <v>tutwuri handayani</v>
      </c>
      <c r="F23" s="12" t="str">
        <f>kisiIPA!$Q$11</f>
        <v>bhinneka tunggal ika</v>
      </c>
    </row>
    <row r="24" spans="1:6" x14ac:dyDescent="0.25">
      <c r="A24">
        <v>2</v>
      </c>
      <c r="B24" t="str">
        <f>kisiIPA!K$11</f>
        <v xml:space="preserve">Stiff adalah suatu kelainan yang terjadi karena peradangan otot pada bagian ….a. Leher   c. Kaki
b. Tangan   d. Perut
</v>
      </c>
      <c r="C24" s="12" t="str">
        <f>kisiIPA!$N$12</f>
        <v>menghormati perbedaan</v>
      </c>
      <c r="D24" s="12" t="str">
        <f>kisiIPA!$O$12</f>
        <v>bersikap sabar</v>
      </c>
      <c r="E24" s="12" t="str">
        <f>kisiIPA!$P$12</f>
        <v>menghargai pendapat orang lain</v>
      </c>
      <c r="F24" s="12" t="str">
        <f>kisiIPA!$Q$12</f>
        <v>melarang teman yang akan beribadah</v>
      </c>
    </row>
    <row r="25" spans="1:6" x14ac:dyDescent="0.25">
      <c r="A25">
        <v>3</v>
      </c>
      <c r="B25" t="str">
        <f>kisiIPA!K$12</f>
        <v xml:space="preserve">   Berikut ini yang bukan merupakan fungsi rangka manusia adalah …                   a. Alat gerak aktif  
b. Tempat melekatnya otot 
c. Penegak tubuh
d. Pemberi bentuk tubuh
</v>
      </c>
      <c r="C25" s="12" t="str">
        <f>kisiIPA!$N$13</f>
        <v>dijauhi teman</v>
      </c>
      <c r="D25" s="12" t="str">
        <f>kisiIPA!$O$13</f>
        <v>dijadikan pemimpin</v>
      </c>
      <c r="E25" s="12" t="str">
        <f>kisiIPA!$P$13</f>
        <v>disukai semua teman</v>
      </c>
      <c r="F25" s="12" t="str">
        <f>kisiIPA!$Q$13</f>
        <v>dijadikan sahabat terbaik</v>
      </c>
    </row>
    <row r="26" spans="1:6" x14ac:dyDescent="0.25">
      <c r="A26">
        <v>4</v>
      </c>
      <c r="B26" t="str">
        <f>kisiIPA!K$13</f>
        <v xml:space="preserve"> Kelainan otot yang disebabkan adanya infeksi bakteri Clostridium Tetani adalah ….a. Astrofi   c. Stiff
b. Tetanus   d. Hipertrofi
</v>
      </c>
      <c r="C26" s="12" t="str">
        <f>kisiIPA!$N$14</f>
        <v>menimbulkan perpecahan</v>
      </c>
      <c r="D26" s="12" t="str">
        <f>kisiIPA!$O$14</f>
        <v>menumbuhkan rasa persatuan dan kesatuan</v>
      </c>
      <c r="E26" s="12" t="str">
        <f>kisiIPA!$P$14</f>
        <v>tidak mau bermain dengan teman berbeda suku</v>
      </c>
      <c r="F26" s="12" t="str">
        <f>kisiIPA!$Q$14</f>
        <v>tidak mengenal budaya lain</v>
      </c>
    </row>
    <row r="27" spans="1:6" x14ac:dyDescent="0.25">
      <c r="A27">
        <v>5</v>
      </c>
      <c r="B27" t="str">
        <f>kisiIPA!K$14</f>
        <v xml:space="preserve">   Kelainan tulang belakang yang terlalu bengkok ke belakang atau bongkok disebut ….                                     a. Lordosis   c. Kifosis
b. Skoliosis   d. Osteoporosis
</v>
      </c>
    </row>
    <row r="28" spans="1:6" x14ac:dyDescent="0.25">
      <c r="A28">
        <v>6</v>
      </c>
      <c r="B28" t="str">
        <f>kisiIPA!K$15</f>
        <v xml:space="preserve"> Kekurangan vitamin C dan kalsium pada usus akan menyebabkan kelainan pada sister gerak yang disebut dengan ….</v>
      </c>
    </row>
    <row r="29" spans="1:6" x14ac:dyDescent="0.25">
      <c r="A29">
        <v>7</v>
      </c>
      <c r="B29" t="str">
        <f>kisiIPA!K$16</f>
        <v>Jelaskan macam-macam gangguan pada tulang !</v>
      </c>
    </row>
    <row r="30" spans="1:6" x14ac:dyDescent="0.25">
      <c r="A30">
        <v>8</v>
      </c>
      <c r="B30">
        <f>kisiIPA!K$17</f>
        <v>0</v>
      </c>
    </row>
    <row r="31" spans="1:6" x14ac:dyDescent="0.25">
      <c r="B31" t="s">
        <v>134</v>
      </c>
      <c r="C31" s="12" t="s">
        <v>34</v>
      </c>
      <c r="D31" s="12" t="s">
        <v>56</v>
      </c>
      <c r="E31" s="12" t="s">
        <v>76</v>
      </c>
      <c r="F31" s="12" t="s">
        <v>43</v>
      </c>
    </row>
    <row r="32" spans="1:6" x14ac:dyDescent="0.25">
      <c r="A32">
        <v>1</v>
      </c>
      <c r="B32" t="str">
        <f>kisiIPS!K$10</f>
        <v xml:space="preserve">Penduduk di pesisir pantai umumnya bekerja sebagai ….     a. Nelayan   c. Petani buah
b. Petani sayur  d. Buruh perkebunan
</v>
      </c>
      <c r="C32" s="12" t="str">
        <f>kisiIPS!$N$10</f>
        <v>bubuy bulan</v>
      </c>
      <c r="D32" s="12" t="str">
        <f>kisiIPS!$O$10</f>
        <v>suwe ora jamu</v>
      </c>
      <c r="E32" s="12" t="str">
        <f>kisiIPS!$P$10</f>
        <v>ayam den lapeh</v>
      </c>
      <c r="F32" s="12" t="str">
        <f>kisiIPS!$Q$10</f>
        <v>yamko rambe yamko</v>
      </c>
    </row>
    <row r="33" spans="1:6" x14ac:dyDescent="0.25">
      <c r="A33">
        <v>2</v>
      </c>
      <c r="B33" t="str">
        <f>kisiIPS!K$11</f>
        <v xml:space="preserve"> Petani garam di pesisir pantai memproduksi garam dari bahan baku ….a. Air tanah  c. Air danau
b. Air sungai  d. Air laut
</v>
      </c>
      <c r="C33" s="12" t="str">
        <f>kisiIPS!$N$11</f>
        <v>kalimantan tengah</v>
      </c>
      <c r="D33" s="12" t="str">
        <f>kisiIPS!$O$11</f>
        <v>sulawesi barat</v>
      </c>
      <c r="E33" s="12" t="str">
        <f>kisiIPS!$P$11</f>
        <v>madura</v>
      </c>
      <c r="F33" s="12" t="str">
        <f>kisiIPS!$Q$11</f>
        <v>bali</v>
      </c>
    </row>
    <row r="34" spans="1:6" x14ac:dyDescent="0.25">
      <c r="A34">
        <v>3</v>
      </c>
      <c r="B34" t="str">
        <f>kisiIPS!K$12</f>
        <v xml:space="preserve">Nelayan menjual ikan hasil tangkapannya ke …                         a. Supermarket   c. hotel
b. Tempat pelelangan ikan        d. SPBU
</v>
      </c>
      <c r="C34" s="12" t="str">
        <f>kisiIPS!$N$12</f>
        <v>kalimantan</v>
      </c>
      <c r="D34" s="12" t="str">
        <f>kisiIPS!$O$12</f>
        <v>sumatera</v>
      </c>
      <c r="E34" s="12" t="str">
        <f>kisiIPS!$P$12</f>
        <v>papua</v>
      </c>
      <c r="F34" s="12" t="str">
        <f>kisiIPS!$Q$12</f>
        <v>jawa</v>
      </c>
    </row>
    <row r="35" spans="1:6" x14ac:dyDescent="0.25">
      <c r="A35">
        <v>4</v>
      </c>
      <c r="B35" t="str">
        <f>kisiIPS!K$13</f>
        <v xml:space="preserve">Dibawah ini bukan fungsi dari pelabuhan yaiu …                             a. Penghubung   c. Mata rantai
b. Pintu gerbang  d. Penyedia barang
</v>
      </c>
      <c r="C35" s="12" t="str">
        <f>kisiIPS!$N$13</f>
        <v>kujang dan golok</v>
      </c>
      <c r="D35" s="12" t="str">
        <f>kisiIPS!$O$13</f>
        <v>siwah dan parang</v>
      </c>
      <c r="E35" s="12" t="str">
        <f>kisiIPS!$P$13</f>
        <v>celurit dan rencong</v>
      </c>
      <c r="F35" s="12" t="str">
        <f>kisiIPS!$Q$13</f>
        <v>rencong dan siwah</v>
      </c>
    </row>
    <row r="36" spans="1:6" x14ac:dyDescent="0.25">
      <c r="A36">
        <v>5</v>
      </c>
      <c r="B36" t="str">
        <f>kisiIPS!K$14</f>
        <v xml:space="preserve">Wilayah Indonesia terletak di antara dua benua, yaitu …          a. Asia dan Amerika c. Asia dan Afrika
b. Asia dan Australia  d. Afrika dan Amerika
</v>
      </c>
      <c r="C36" s="12" t="str">
        <f>kisiIPS!$N$14</f>
        <v>kalimantan</v>
      </c>
      <c r="D36" s="12" t="str">
        <f>kisiIPS!$O$14</f>
        <v>papua</v>
      </c>
      <c r="E36" s="12" t="str">
        <f>kisiIPS!$P$14</f>
        <v>jawa</v>
      </c>
      <c r="F36" s="12" t="str">
        <f>kisiIPS!$Q$14</f>
        <v>bali</v>
      </c>
    </row>
    <row r="37" spans="1:6" x14ac:dyDescent="0.25">
      <c r="A37">
        <v>6</v>
      </c>
      <c r="B37" t="str">
        <f>kisiIPS!K$15</f>
        <v>Tulislah fungsi bandara bagi masyarakat !</v>
      </c>
    </row>
    <row r="38" spans="1:6" x14ac:dyDescent="0.25">
      <c r="A38">
        <v>7</v>
      </c>
      <c r="B38" t="str">
        <f>kisiIPS!K$16</f>
        <v xml:space="preserve">Sebutkan lima macam rumah adat beserta asal daerahnya </v>
      </c>
    </row>
    <row r="39" spans="1:6" x14ac:dyDescent="0.25">
      <c r="A39">
        <v>8</v>
      </c>
      <c r="B39" t="str">
        <f>kisiIPS!K$17</f>
        <v>-</v>
      </c>
    </row>
    <row r="40" spans="1:6" x14ac:dyDescent="0.25">
      <c r="B40" t="s">
        <v>135</v>
      </c>
      <c r="C40" s="12" t="s">
        <v>34</v>
      </c>
      <c r="D40" s="12" t="s">
        <v>56</v>
      </c>
      <c r="E40" s="12" t="s">
        <v>76</v>
      </c>
      <c r="F40" s="12" t="s">
        <v>43</v>
      </c>
    </row>
    <row r="41" spans="1:6" x14ac:dyDescent="0.25">
      <c r="A41">
        <v>1</v>
      </c>
      <c r="B41" t="str">
        <f>kisiSBDP!K$10</f>
        <v>lama waktu yang diperlukan untuk memperagakan sebuah tari disebut …</v>
      </c>
      <c r="C41" s="12" t="str">
        <f>kisiSBDP!$N$10</f>
        <v>deskripsi</v>
      </c>
      <c r="D41" s="12" t="str">
        <f>kisiSBDP!$O$10</f>
        <v>intonasi</v>
      </c>
      <c r="E41" s="12" t="str">
        <f>kisiSBDP!$P$10</f>
        <v>durasi</v>
      </c>
      <c r="F41" s="12" t="str">
        <f>kisiSBDP!$Q$10</f>
        <v>narasi</v>
      </c>
    </row>
    <row r="42" spans="1:6" x14ac:dyDescent="0.25">
      <c r="A42">
        <v>2</v>
      </c>
      <c r="B42" t="str">
        <f>kisiSBDP!K$11</f>
        <v>berikut yang tidak termasuk unsur dasar tari adalah gerak …</v>
      </c>
      <c r="C42" s="12" t="str">
        <f>kisiSBDP!$N$11</f>
        <v>kaki</v>
      </c>
      <c r="D42" s="12" t="str">
        <f>kisiSBDP!$O$11</f>
        <v>tangan</v>
      </c>
      <c r="E42" s="12" t="str">
        <f>kisiSBDP!$P$11</f>
        <v>kepala</v>
      </c>
      <c r="F42" s="12" t="str">
        <f>kisiSBDP!$Q$11</f>
        <v>pinggul</v>
      </c>
    </row>
    <row r="43" spans="1:6" x14ac:dyDescent="0.25">
      <c r="A43">
        <v>3</v>
      </c>
      <c r="B43" t="str">
        <f>kisiSBDP!K$12</f>
        <v>tari yang berasal dari aceh dan termasuk dalam tari berkelompok adalah tari …</v>
      </c>
      <c r="C43" s="12" t="str">
        <f>kisiSBDP!$N$12</f>
        <v>gambyong</v>
      </c>
      <c r="D43" s="12" t="str">
        <f>kisiSBDP!$O$12</f>
        <v>gandrung</v>
      </c>
      <c r="E43" s="12" t="str">
        <f>kisiSBDP!$P$12</f>
        <v>bedana</v>
      </c>
      <c r="F43" s="12" t="str">
        <f>kisiSBDP!$Q$12</f>
        <v>saman</v>
      </c>
    </row>
    <row r="44" spans="1:6" x14ac:dyDescent="0.25">
      <c r="A44">
        <v>4</v>
      </c>
      <c r="B44" t="str">
        <f>kisiSBDP!K$13</f>
        <v>penjelasan yang tidak menunjukkan ciri-ciri tari reog adalah …</v>
      </c>
      <c r="C44" s="12" t="str">
        <f>kisiSBDP!$N$13</f>
        <v>berasal dari ponorogo</v>
      </c>
      <c r="D44" s="12" t="str">
        <f>kisiSBDP!$O$13</f>
        <v>ditampilkan diruang luas</v>
      </c>
      <c r="E44" s="12" t="str">
        <f>kisiSBDP!$P$13</f>
        <v>mengenakan topeng naga raksasa</v>
      </c>
      <c r="F44" s="12" t="str">
        <f>kisiSBDP!$Q$13</f>
        <v>memerlukan tenaga besar untuk menampilkannya</v>
      </c>
    </row>
    <row r="45" spans="1:6" x14ac:dyDescent="0.25">
      <c r="A45">
        <v>5</v>
      </c>
      <c r="B45" t="str">
        <f>kisiSBDP!K$14</f>
        <v>hal utama yang perlu diperhatikan dalam membawakan tari kelompok adalah …</v>
      </c>
      <c r="C45" s="12" t="str">
        <f>kisiSBDP!$N$14</f>
        <v>kostum</v>
      </c>
      <c r="D45" s="12" t="str">
        <f>kisiSBDP!$O$14</f>
        <v>kekompakan</v>
      </c>
      <c r="E45" s="12" t="str">
        <f>kisiSBDP!$P$14</f>
        <v>lamanya waktu</v>
      </c>
      <c r="F45" s="12" t="str">
        <f>kisiSBDP!$Q$14</f>
        <v>musik pengiring</v>
      </c>
    </row>
    <row r="46" spans="1:6" x14ac:dyDescent="0.25">
      <c r="A46">
        <v>6</v>
      </c>
      <c r="B46" t="str">
        <f>kisiSBDP!K$15</f>
        <v>tarian yang berasal dari daerah maluku adalah …</v>
      </c>
    </row>
    <row r="47" spans="1:6" x14ac:dyDescent="0.25">
      <c r="A47">
        <v>7</v>
      </c>
      <c r="B47" t="str">
        <f>kisiSBDP!K$16</f>
        <v>tuliskan 5 contoh nama tari daerah beserta asal provinsinya!</v>
      </c>
    </row>
    <row r="48" spans="1:6" x14ac:dyDescent="0.25">
      <c r="A48">
        <v>8</v>
      </c>
      <c r="B48" t="str">
        <f>kisiSBDP!K$17</f>
        <v>-</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12</vt:i4>
      </vt:variant>
    </vt:vector>
  </HeadingPairs>
  <TitlesOfParts>
    <vt:vector size="27" baseType="lpstr">
      <vt:lpstr>home</vt:lpstr>
      <vt:lpstr>kisi</vt:lpstr>
      <vt:lpstr>kartu</vt:lpstr>
      <vt:lpstr>kisiPKN</vt:lpstr>
      <vt:lpstr>kartuPKN</vt:lpstr>
      <vt:lpstr>kisiBID</vt:lpstr>
      <vt:lpstr>kartuBID</vt:lpstr>
      <vt:lpstr>kisiIPA</vt:lpstr>
      <vt:lpstr>kartuIPA</vt:lpstr>
      <vt:lpstr>kisiIPS</vt:lpstr>
      <vt:lpstr>kartuIPS</vt:lpstr>
      <vt:lpstr>kartuSBDP</vt:lpstr>
      <vt:lpstr>kisiSBDP</vt:lpstr>
      <vt:lpstr>FORMAT SOAL</vt:lpstr>
      <vt:lpstr>SOAL COPAS WORD</vt:lpstr>
      <vt:lpstr>kartu!Print_Area</vt:lpstr>
      <vt:lpstr>kartuBID!Print_Area</vt:lpstr>
      <vt:lpstr>kartuIPA!Print_Area</vt:lpstr>
      <vt:lpstr>kartuIPS!Print_Area</vt:lpstr>
      <vt:lpstr>kartuPKN!Print_Area</vt:lpstr>
      <vt:lpstr>kartuSBDP!Print_Area</vt:lpstr>
      <vt:lpstr>kisi!Print_Area</vt:lpstr>
      <vt:lpstr>kisiBID!Print_Area</vt:lpstr>
      <vt:lpstr>kisiIPA!Print_Area</vt:lpstr>
      <vt:lpstr>kisiIPS!Print_Area</vt:lpstr>
      <vt:lpstr>kisiPKN!Print_Area</vt:lpstr>
      <vt:lpstr>kisiSBDP!Print_Area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chusni kurniawan</dc:creator>
  <cp:lastModifiedBy>TOSHIBA</cp:lastModifiedBy>
  <cp:lastPrinted>2017-10-11T13:09:07Z</cp:lastPrinted>
  <dcterms:created xsi:type="dcterms:W3CDTF">2017-10-09T03:24:38Z</dcterms:created>
  <dcterms:modified xsi:type="dcterms:W3CDTF">2017-10-11T13:10:51Z</dcterms:modified>
</cp:coreProperties>
</file>