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1985" windowHeight="7500" activeTab="7"/>
  </bookViews>
  <sheets>
    <sheet name="home" sheetId="3" r:id="rId1"/>
    <sheet name="kisi" sheetId="2" r:id="rId2"/>
    <sheet name="kartu" sheetId="1" r:id="rId3"/>
    <sheet name="kisiPKN" sheetId="4" r:id="rId4"/>
    <sheet name="kartuPKN" sheetId="5" r:id="rId5"/>
    <sheet name="kisiBID" sheetId="6" r:id="rId6"/>
    <sheet name="kartuBID" sheetId="7" r:id="rId7"/>
    <sheet name="kisiIPA" sheetId="8" r:id="rId8"/>
    <sheet name="kartuIPA" sheetId="9" r:id="rId9"/>
    <sheet name="kisiIPS" sheetId="10" r:id="rId10"/>
    <sheet name="kartuIPS" sheetId="11" r:id="rId11"/>
    <sheet name="kartuSBDP" sheetId="13" r:id="rId12"/>
    <sheet name="kisiSBDP" sheetId="12" r:id="rId13"/>
    <sheet name="FORMAT SOAL" sheetId="14" r:id="rId14"/>
    <sheet name="SOAL COPAS WORD" sheetId="15" r:id="rId15"/>
  </sheets>
  <definedNames>
    <definedName name="_xlnm.Print_Area" localSheetId="2">kartu!$A$1:$D$21</definedName>
    <definedName name="_xlnm.Print_Area" localSheetId="6">kartuBID!$A$1:$E$22</definedName>
    <definedName name="_xlnm.Print_Area" localSheetId="8">kartuIPA!$A$1:$E$22</definedName>
    <definedName name="_xlnm.Print_Area" localSheetId="10">kartuIPS!$A$1:$E$22</definedName>
    <definedName name="_xlnm.Print_Area" localSheetId="4">kartuPKN!$A$1:$E$22</definedName>
    <definedName name="_xlnm.Print_Area" localSheetId="11">kartuSBDP!$A$1:$E$22</definedName>
    <definedName name="_xlnm.Print_Area" localSheetId="1">kisi!$A$1:$L$23</definedName>
    <definedName name="_xlnm.Print_Area" localSheetId="5">kisiBID!$A$1:$L$23</definedName>
    <definedName name="_xlnm.Print_Area" localSheetId="7">kisiIPA!$A$1:$L$23</definedName>
    <definedName name="_xlnm.Print_Area" localSheetId="9">kisiIPS!$A$1:$L$17</definedName>
    <definedName name="_xlnm.Print_Area" localSheetId="3">kisiPKN!$A$1:$L$23</definedName>
    <definedName name="_xlnm.Print_Area" localSheetId="12">kisiSBDP!$A$1:$I$17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7" i="10"/>
  <c r="C7" i="8"/>
  <c r="C7" i="6"/>
  <c r="C7" i="4"/>
  <c r="B48" i="15" l="1"/>
  <c r="B47" i="15"/>
  <c r="B46" i="15"/>
  <c r="F45" i="15"/>
  <c r="E45" i="15"/>
  <c r="D45" i="15"/>
  <c r="C45" i="15"/>
  <c r="B45" i="15"/>
  <c r="F44" i="15"/>
  <c r="E44" i="15"/>
  <c r="D44" i="15"/>
  <c r="C44" i="15"/>
  <c r="B44" i="15"/>
  <c r="F43" i="15"/>
  <c r="E43" i="15"/>
  <c r="D43" i="15"/>
  <c r="C43" i="15"/>
  <c r="B43" i="15"/>
  <c r="F42" i="15"/>
  <c r="E42" i="15"/>
  <c r="D42" i="15"/>
  <c r="C42" i="15"/>
  <c r="B42" i="15"/>
  <c r="F41" i="15"/>
  <c r="E41" i="15"/>
  <c r="D41" i="15"/>
  <c r="C41" i="15"/>
  <c r="B41" i="15"/>
  <c r="B39" i="15"/>
  <c r="B38" i="15"/>
  <c r="B37" i="15"/>
  <c r="F36" i="15"/>
  <c r="E36" i="15"/>
  <c r="D36" i="15"/>
  <c r="C36" i="15"/>
  <c r="B36" i="15"/>
  <c r="F35" i="15"/>
  <c r="E35" i="15"/>
  <c r="D35" i="15"/>
  <c r="C35" i="15"/>
  <c r="B35" i="15"/>
  <c r="F34" i="15"/>
  <c r="E34" i="15"/>
  <c r="D34" i="15"/>
  <c r="C34" i="15"/>
  <c r="B34" i="15"/>
  <c r="F33" i="15"/>
  <c r="E33" i="15"/>
  <c r="D33" i="15"/>
  <c r="C33" i="15"/>
  <c r="B33" i="15"/>
  <c r="F32" i="15"/>
  <c r="E32" i="15"/>
  <c r="D32" i="15"/>
  <c r="C32" i="15"/>
  <c r="B32" i="15"/>
  <c r="B30" i="15"/>
  <c r="B29" i="15"/>
  <c r="B28" i="15"/>
  <c r="B27" i="15"/>
  <c r="F26" i="15"/>
  <c r="E26" i="15"/>
  <c r="D26" i="15"/>
  <c r="C26" i="15"/>
  <c r="B26" i="15"/>
  <c r="F25" i="15"/>
  <c r="E25" i="15"/>
  <c r="D25" i="15"/>
  <c r="C25" i="15"/>
  <c r="B25" i="15"/>
  <c r="F24" i="15"/>
  <c r="E24" i="15"/>
  <c r="D24" i="15"/>
  <c r="C24" i="15"/>
  <c r="B24" i="15"/>
  <c r="F23" i="15"/>
  <c r="E23" i="15"/>
  <c r="D23" i="15"/>
  <c r="C23" i="15"/>
  <c r="B23" i="15"/>
  <c r="F22" i="15"/>
  <c r="E22" i="15"/>
  <c r="D22" i="15"/>
  <c r="C22" i="15"/>
  <c r="B21" i="15"/>
  <c r="B20" i="15"/>
  <c r="B19" i="15"/>
  <c r="F18" i="15"/>
  <c r="E18" i="15"/>
  <c r="D18" i="15"/>
  <c r="C18" i="15"/>
  <c r="B18" i="15"/>
  <c r="F17" i="15"/>
  <c r="E17" i="15"/>
  <c r="D17" i="15"/>
  <c r="C17" i="15"/>
  <c r="B17" i="15"/>
  <c r="F16" i="15"/>
  <c r="E16" i="15"/>
  <c r="D16" i="15"/>
  <c r="C16" i="15"/>
  <c r="B16" i="15"/>
  <c r="F15" i="15"/>
  <c r="E15" i="15"/>
  <c r="D15" i="15"/>
  <c r="C15" i="15"/>
  <c r="B15" i="15"/>
  <c r="F14" i="15"/>
  <c r="E14" i="15"/>
  <c r="D14" i="15"/>
  <c r="C14" i="15"/>
  <c r="B14" i="15"/>
  <c r="B12" i="15"/>
  <c r="B11" i="15"/>
  <c r="B10" i="15"/>
  <c r="F9" i="15"/>
  <c r="E9" i="15"/>
  <c r="D9" i="15"/>
  <c r="C9" i="15"/>
  <c r="B9" i="15"/>
  <c r="F8" i="15"/>
  <c r="E8" i="15"/>
  <c r="D8" i="15"/>
  <c r="C8" i="15"/>
  <c r="B8" i="15"/>
  <c r="F7" i="15"/>
  <c r="E7" i="15"/>
  <c r="D7" i="15"/>
  <c r="C7" i="15"/>
  <c r="B7" i="15"/>
  <c r="F6" i="15"/>
  <c r="E6" i="15"/>
  <c r="D6" i="15"/>
  <c r="C6" i="15"/>
  <c r="B6" i="15"/>
  <c r="F5" i="15"/>
  <c r="E5" i="15"/>
  <c r="D5" i="15"/>
  <c r="C5" i="15"/>
  <c r="B5" i="15"/>
  <c r="F45" i="14"/>
  <c r="E45" i="14"/>
  <c r="D45" i="14"/>
  <c r="C45" i="14"/>
  <c r="F44" i="14"/>
  <c r="E44" i="14"/>
  <c r="D44" i="14"/>
  <c r="C44" i="14"/>
  <c r="F43" i="14"/>
  <c r="E43" i="14"/>
  <c r="D43" i="14"/>
  <c r="C43" i="14"/>
  <c r="F42" i="14"/>
  <c r="E42" i="14"/>
  <c r="D42" i="14"/>
  <c r="C42" i="14"/>
  <c r="F41" i="14"/>
  <c r="E41" i="14"/>
  <c r="D41" i="14"/>
  <c r="C41" i="14"/>
  <c r="F36" i="14"/>
  <c r="E36" i="14"/>
  <c r="D36" i="14"/>
  <c r="C36" i="14"/>
  <c r="F35" i="14"/>
  <c r="E35" i="14"/>
  <c r="D35" i="14"/>
  <c r="C35" i="14"/>
  <c r="F34" i="14"/>
  <c r="E34" i="14"/>
  <c r="D34" i="14"/>
  <c r="C34" i="14"/>
  <c r="F33" i="14"/>
  <c r="E33" i="14"/>
  <c r="D33" i="14"/>
  <c r="C33" i="14"/>
  <c r="F32" i="14"/>
  <c r="E32" i="14"/>
  <c r="D32" i="14"/>
  <c r="C32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9" i="14"/>
  <c r="F8" i="14"/>
  <c r="F7" i="14"/>
  <c r="F6" i="14"/>
  <c r="F5" i="14"/>
  <c r="E9" i="14"/>
  <c r="E8" i="14"/>
  <c r="E7" i="14"/>
  <c r="E6" i="14"/>
  <c r="E5" i="14"/>
  <c r="D9" i="14"/>
  <c r="D8" i="14"/>
  <c r="D7" i="14"/>
  <c r="D6" i="14"/>
  <c r="D5" i="14"/>
  <c r="C9" i="14"/>
  <c r="C8" i="14"/>
  <c r="C7" i="14"/>
  <c r="C6" i="14"/>
  <c r="C5" i="14"/>
  <c r="B48" i="14"/>
  <c r="B47" i="14"/>
  <c r="B46" i="14"/>
  <c r="B45" i="14"/>
  <c r="B44" i="14"/>
  <c r="B43" i="14"/>
  <c r="B42" i="14"/>
  <c r="B41" i="14"/>
  <c r="B39" i="14"/>
  <c r="B38" i="14"/>
  <c r="B37" i="14"/>
  <c r="B36" i="14"/>
  <c r="B35" i="14"/>
  <c r="B34" i="14"/>
  <c r="B33" i="14"/>
  <c r="B32" i="14"/>
  <c r="B30" i="14"/>
  <c r="B29" i="14"/>
  <c r="B28" i="14"/>
  <c r="B27" i="14"/>
  <c r="B26" i="14"/>
  <c r="B25" i="14"/>
  <c r="B24" i="14"/>
  <c r="B23" i="14"/>
  <c r="B21" i="14"/>
  <c r="B20" i="14"/>
  <c r="B19" i="14"/>
  <c r="B18" i="14"/>
  <c r="B17" i="14"/>
  <c r="B16" i="14"/>
  <c r="B15" i="14"/>
  <c r="B14" i="14"/>
  <c r="B12" i="14"/>
  <c r="B11" i="14"/>
  <c r="B10" i="14"/>
  <c r="B9" i="14"/>
  <c r="B8" i="14"/>
  <c r="B7" i="14"/>
  <c r="B6" i="14"/>
  <c r="B5" i="14"/>
  <c r="C22" i="13"/>
  <c r="A22" i="13"/>
  <c r="A20" i="13"/>
  <c r="C18" i="13"/>
  <c r="A18" i="13"/>
  <c r="D16" i="13"/>
  <c r="C16" i="13"/>
  <c r="A16" i="13"/>
  <c r="C13" i="13"/>
  <c r="A13" i="13"/>
  <c r="A11" i="13"/>
  <c r="C9" i="13"/>
  <c r="A9" i="13"/>
  <c r="D7" i="13"/>
  <c r="C7" i="13"/>
  <c r="A7" i="13"/>
  <c r="E5" i="13"/>
  <c r="B5" i="13"/>
  <c r="I4" i="13"/>
  <c r="B4" i="13"/>
  <c r="E3" i="13"/>
  <c r="E2" i="13"/>
  <c r="B2" i="13"/>
  <c r="C7" i="12"/>
  <c r="C6" i="12"/>
  <c r="C5" i="12"/>
  <c r="C6" i="10"/>
  <c r="B4" i="11" s="1"/>
  <c r="B4" i="9"/>
  <c r="C13" i="11"/>
  <c r="A13" i="11"/>
  <c r="A11" i="11"/>
  <c r="C9" i="11"/>
  <c r="A9" i="11"/>
  <c r="D7" i="11"/>
  <c r="C7" i="11"/>
  <c r="A7" i="11"/>
  <c r="E5" i="11"/>
  <c r="B5" i="11"/>
  <c r="I4" i="11"/>
  <c r="A20" i="11" s="1"/>
  <c r="E3" i="11"/>
  <c r="E2" i="11"/>
  <c r="B2" i="11"/>
  <c r="C5" i="10"/>
  <c r="C6" i="8"/>
  <c r="C13" i="9"/>
  <c r="A13" i="9"/>
  <c r="A11" i="9"/>
  <c r="C9" i="9"/>
  <c r="A9" i="9"/>
  <c r="D7" i="9"/>
  <c r="C7" i="9"/>
  <c r="A7" i="9"/>
  <c r="E5" i="9"/>
  <c r="B5" i="9"/>
  <c r="I4" i="9"/>
  <c r="C18" i="9" s="1"/>
  <c r="E3" i="9"/>
  <c r="E2" i="9"/>
  <c r="B2" i="9"/>
  <c r="C5" i="8"/>
  <c r="C13" i="7"/>
  <c r="A13" i="7"/>
  <c r="A11" i="7"/>
  <c r="C9" i="7"/>
  <c r="A9" i="7"/>
  <c r="D7" i="7"/>
  <c r="C7" i="7"/>
  <c r="A7" i="7"/>
  <c r="B4" i="7"/>
  <c r="C6" i="6"/>
  <c r="C6" i="4"/>
  <c r="E5" i="7"/>
  <c r="B5" i="7"/>
  <c r="I4" i="7"/>
  <c r="C22" i="7" s="1"/>
  <c r="E3" i="7"/>
  <c r="E2" i="7"/>
  <c r="B2" i="7"/>
  <c r="C5" i="6"/>
  <c r="B2" i="5"/>
  <c r="E2" i="5"/>
  <c r="E5" i="5"/>
  <c r="E3" i="5"/>
  <c r="B5" i="5"/>
  <c r="C13" i="5"/>
  <c r="A13" i="5"/>
  <c r="A11" i="5"/>
  <c r="C9" i="5"/>
  <c r="A9" i="5"/>
  <c r="D7" i="5"/>
  <c r="C7" i="5"/>
  <c r="A7" i="5"/>
  <c r="I4" i="5"/>
  <c r="A20" i="5" s="1"/>
  <c r="C5" i="4"/>
  <c r="C12" i="1"/>
  <c r="A6" i="1"/>
  <c r="C8" i="1"/>
  <c r="D6" i="1"/>
  <c r="C6" i="1"/>
  <c r="A12" i="1"/>
  <c r="A10" i="1"/>
  <c r="A8" i="1"/>
  <c r="H3" i="1"/>
  <c r="C21" i="1" s="1"/>
  <c r="C16" i="7" l="1"/>
  <c r="E16" i="13"/>
  <c r="A22" i="11"/>
  <c r="E16" i="11"/>
  <c r="C22" i="11"/>
  <c r="D16" i="11"/>
  <c r="A18" i="11"/>
  <c r="A16" i="11"/>
  <c r="C18" i="11"/>
  <c r="C16" i="11"/>
  <c r="A16" i="9"/>
  <c r="D16" i="9"/>
  <c r="A18" i="9"/>
  <c r="C16" i="9"/>
  <c r="A20" i="9"/>
  <c r="A22" i="9"/>
  <c r="C22" i="9"/>
  <c r="E16" i="9"/>
  <c r="A16" i="7"/>
  <c r="C18" i="7"/>
  <c r="A20" i="7"/>
  <c r="D16" i="7"/>
  <c r="A22" i="7"/>
  <c r="A18" i="7"/>
  <c r="B4" i="5"/>
  <c r="E16" i="7"/>
  <c r="E16" i="5"/>
  <c r="A22" i="5"/>
  <c r="A18" i="5"/>
  <c r="C22" i="5"/>
  <c r="A16" i="5"/>
  <c r="C18" i="5"/>
  <c r="C16" i="5"/>
  <c r="A19" i="1"/>
  <c r="C15" i="1"/>
  <c r="A15" i="1"/>
  <c r="A17" i="1"/>
  <c r="C17" i="1"/>
  <c r="D15" i="1"/>
  <c r="A21" i="1"/>
  <c r="C5" i="2" l="1"/>
</calcChain>
</file>

<file path=xl/sharedStrings.xml><?xml version="1.0" encoding="utf-8"?>
<sst xmlns="http://schemas.openxmlformats.org/spreadsheetml/2006/main" count="869" uniqueCount="241">
  <si>
    <t>KARTU SOAL BENTUK ISIAN</t>
  </si>
  <si>
    <t xml:space="preserve">SATUAN PENDIDIKAN </t>
  </si>
  <si>
    <t>PENYUSUN</t>
  </si>
  <si>
    <t>MATA PELAJARAN</t>
  </si>
  <si>
    <t>TAHUN PELAJARAN</t>
  </si>
  <si>
    <t>: 2017-2018</t>
  </si>
  <si>
    <t>KELAS/SEMESTER</t>
  </si>
  <si>
    <t>BENTUK TES</t>
  </si>
  <si>
    <t>KOMPETENSI INTI</t>
  </si>
  <si>
    <t>NO SOAL</t>
  </si>
  <si>
    <t>BUKU SUMBER</t>
  </si>
  <si>
    <t>KOMPETENSI DASAR</t>
  </si>
  <si>
    <t>RUMUSAN BUTIR SOAL</t>
  </si>
  <si>
    <t>MATERI</t>
  </si>
  <si>
    <t>INDIKATOR SOAL</t>
  </si>
  <si>
    <t>KUNCI JAWABAN</t>
  </si>
  <si>
    <t>KISI KISI SOAL UTS SEMESTER GANJIL</t>
  </si>
  <si>
    <t>KELOMPOK KERJA MADRASAH KECAMATAN SUMBERSUKO</t>
  </si>
  <si>
    <t>TAHUN PELAJARAN 2017-2018</t>
  </si>
  <si>
    <t>SATUAN PENDIDIKAN</t>
  </si>
  <si>
    <t>MUATAN PELAJARAN</t>
  </si>
  <si>
    <t>KURIKULUM</t>
  </si>
  <si>
    <t>NO</t>
  </si>
  <si>
    <t>INDIKATOR</t>
  </si>
  <si>
    <t>BENTUK  SOAL</t>
  </si>
  <si>
    <t>SKOR NILAI</t>
  </si>
  <si>
    <t>KRITERIA SOAL</t>
  </si>
  <si>
    <t>MENGETAHUI</t>
  </si>
  <si>
    <t>KEPALA MADRASAH</t>
  </si>
  <si>
    <t>NURI AINIYAH, S.Pd.I</t>
  </si>
  <si>
    <t>AMRULLAH BAIHAQI, S.Pd</t>
  </si>
  <si>
    <t>: 2013</t>
  </si>
  <si>
    <t>Memahami Pengetahuan Faktual dengan cara mengamati (mendengar, melihat, membaca) dan menanya berdasarkan rasa ingin tahu tentang dirinya,  mahluk ciptaan Tuhan dan kegiatannya, serta benda-benda yang dijumpainya dirumah dan di sekolah</t>
  </si>
  <si>
    <t>PG</t>
  </si>
  <si>
    <t>NOMOR</t>
  </si>
  <si>
    <t>Prima Erlangga</t>
  </si>
  <si>
    <t>A</t>
  </si>
  <si>
    <t>a.</t>
  </si>
  <si>
    <t>kerukunan</t>
  </si>
  <si>
    <t>b.</t>
  </si>
  <si>
    <t>perpecahan</t>
  </si>
  <si>
    <t>c.</t>
  </si>
  <si>
    <t>peperangan</t>
  </si>
  <si>
    <t>d.</t>
  </si>
  <si>
    <t>bencana alam</t>
  </si>
  <si>
    <t>D</t>
  </si>
  <si>
    <t>pancasila</t>
  </si>
  <si>
    <t>keragaman</t>
  </si>
  <si>
    <t>tutwuri handayani</t>
  </si>
  <si>
    <t>bhinneka tunggal ika</t>
  </si>
  <si>
    <t>menghormati perbedaan</t>
  </si>
  <si>
    <t>bersikap sabar</t>
  </si>
  <si>
    <t>menghargai pendapat orang lain</t>
  </si>
  <si>
    <t>melarang teman yang akan beribadah</t>
  </si>
  <si>
    <t>dijauhi teman</t>
  </si>
  <si>
    <t>dijadikan pemimpin</t>
  </si>
  <si>
    <t>disukai semua teman</t>
  </si>
  <si>
    <t>dijadikan sahabat terbaik</t>
  </si>
  <si>
    <t>B</t>
  </si>
  <si>
    <t>menimbulkan perpecahan</t>
  </si>
  <si>
    <t>menumbuhkan rasa persatuan dan kesatuan</t>
  </si>
  <si>
    <t>tidak mau bermain dengan teman berbeda suku</t>
  </si>
  <si>
    <t>tidak mengenal budaya lain</t>
  </si>
  <si>
    <t>ESSAI</t>
  </si>
  <si>
    <t>:</t>
  </si>
  <si>
    <t>KELAS</t>
  </si>
  <si>
    <t>SEMESTER</t>
  </si>
  <si>
    <t>MI NURUL ISLAM LABRUK KIDUL</t>
  </si>
  <si>
    <t>2017/2018</t>
  </si>
  <si>
    <t>PKN</t>
  </si>
  <si>
    <t>Ganjil</t>
  </si>
  <si>
    <t>URAIAN</t>
  </si>
  <si>
    <t>Kebijakan guru</t>
  </si>
  <si>
    <t>PG,ESSAI  dan URAIAN</t>
  </si>
  <si>
    <t>-</t>
  </si>
  <si>
    <t>essai</t>
  </si>
  <si>
    <t>uraian</t>
  </si>
  <si>
    <t>C</t>
  </si>
  <si>
    <t>kebijakan guru</t>
  </si>
  <si>
    <t>bubuy bulan</t>
  </si>
  <si>
    <t>suwe ora jamu</t>
  </si>
  <si>
    <t>ayam den lapeh</t>
  </si>
  <si>
    <t>yamko rambe yamko</t>
  </si>
  <si>
    <t>kalimantan tengah</t>
  </si>
  <si>
    <t>sulawesi barat</t>
  </si>
  <si>
    <t>madura</t>
  </si>
  <si>
    <t>bali</t>
  </si>
  <si>
    <t>kalimantan</t>
  </si>
  <si>
    <t>sumatera</t>
  </si>
  <si>
    <t>papua</t>
  </si>
  <si>
    <t>jawa</t>
  </si>
  <si>
    <t>kujang dan golok</t>
  </si>
  <si>
    <t>siwah dan parang</t>
  </si>
  <si>
    <t>celurit dan rencong</t>
  </si>
  <si>
    <t>rencong dan siwah</t>
  </si>
  <si>
    <t>memahami dasar-dasar gerak tari daerah</t>
  </si>
  <si>
    <t>gerakan dasar tarian</t>
  </si>
  <si>
    <t>siswa dapat mengartikan arti durasi</t>
  </si>
  <si>
    <t>siswa dapat menunjukkan unsur dasar tari</t>
  </si>
  <si>
    <t>siswa dapat menunjukkan asal tari saman</t>
  </si>
  <si>
    <t>siswa dapat menjelaskan ciri-ciri tari reog</t>
  </si>
  <si>
    <t>siswa dapat menunjukkan hal utama yang perlu diperhatikan dalam membawakan tari kelompok</t>
  </si>
  <si>
    <t>cakalele</t>
  </si>
  <si>
    <t>siswa dapat menentukan asal tarian daerah maluku</t>
  </si>
  <si>
    <t>siswa dapat menentukan nama tari daerah beserta asal provinsinya</t>
  </si>
  <si>
    <t>lama waktu yang diperlukan untuk memperagakan sebuah tari disebut …</t>
  </si>
  <si>
    <t>berikut yang tidak termasuk unsur dasar tari adalah gerak …</t>
  </si>
  <si>
    <t>tari yang berasal dari aceh dan termasuk dalam tari berkelompok adalah tari …</t>
  </si>
  <si>
    <t>penjelasan yang tidak menunjukkan ciri-ciri tari reog adalah …</t>
  </si>
  <si>
    <t>hal utama yang perlu diperhatikan dalam membawakan tari kelompok adalah …</t>
  </si>
  <si>
    <t>tarian yang berasal dari daerah maluku adalah …</t>
  </si>
  <si>
    <t>tuliskan 5 contoh nama tari daerah beserta asal provinsinya!</t>
  </si>
  <si>
    <t>deskripsi</t>
  </si>
  <si>
    <t>intonasi</t>
  </si>
  <si>
    <t>durasi</t>
  </si>
  <si>
    <t>narasi</t>
  </si>
  <si>
    <t>kaki</t>
  </si>
  <si>
    <t>tangan</t>
  </si>
  <si>
    <t>kepala</t>
  </si>
  <si>
    <t>pinggul</t>
  </si>
  <si>
    <t>gambyong</t>
  </si>
  <si>
    <t>gandrung</t>
  </si>
  <si>
    <t>bedana</t>
  </si>
  <si>
    <t>saman</t>
  </si>
  <si>
    <t>berasal dari ponorogo</t>
  </si>
  <si>
    <t>ditampilkan diruang luas</t>
  </si>
  <si>
    <t>mengenakan topeng naga raksasa</t>
  </si>
  <si>
    <t>memerlukan tenaga besar untuk menampilkannya</t>
  </si>
  <si>
    <t>kostum</t>
  </si>
  <si>
    <t>kekompakan</t>
  </si>
  <si>
    <t>lamanya waktu</t>
  </si>
  <si>
    <t>musik pengiring</t>
  </si>
  <si>
    <t>MUATAN PKN</t>
  </si>
  <si>
    <t>MUATAN B. INDONESIA</t>
  </si>
  <si>
    <t>MUATAN IPA</t>
  </si>
  <si>
    <t>MUATAN IPS</t>
  </si>
  <si>
    <t>MUATAN SENI BUDAYA DAN PRAKARYA</t>
  </si>
  <si>
    <t>jujur</t>
  </si>
  <si>
    <t>peduli</t>
  </si>
  <si>
    <t>ramah</t>
  </si>
  <si>
    <t>bersyukur</t>
  </si>
  <si>
    <t>: TEMATIK . . .</t>
  </si>
  <si>
    <t>: MI NURUL ISLAM LABRUK KIDUL</t>
  </si>
  <si>
    <t>timbul pertengkaraantar budaya</t>
  </si>
  <si>
    <t>kelompok manyoritas bisa menang</t>
  </si>
  <si>
    <t xml:space="preserve">tercipta kerukunan dalam perbedaan </t>
  </si>
  <si>
    <t>hanya beberapa yang dapat kenyamanan</t>
  </si>
  <si>
    <t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t>
  </si>
  <si>
    <t>mengidentifikasi nilai-nilai pancasila dalam kehidupan sehari-hari</t>
  </si>
  <si>
    <t xml:space="preserve">buku tematik kelas v </t>
  </si>
  <si>
    <t>NUR RATNA P, S.Pd</t>
  </si>
  <si>
    <t>V</t>
  </si>
  <si>
    <t>SAHRONI, S.Pd.I</t>
  </si>
  <si>
    <t>GURU KELAS V</t>
  </si>
  <si>
    <t>buku tematik kelas V</t>
  </si>
  <si>
    <t>mengidentifikasi karakteristik geografis indonesia sebagai negara maritim dan agraris serta pengaruhnya terhadap kehidupan eko,sosial, budaya komunikasi serta transportasi</t>
  </si>
  <si>
    <t>kekayaan dan keneragaman yang dimiliki bangsa Indonesia</t>
  </si>
  <si>
    <t>siswa dapat menyebutkan pekerjaan sesuai kondisi sosial masyarakat</t>
  </si>
  <si>
    <t>siswa dapat menyebutkan bahan baku garam</t>
  </si>
  <si>
    <t>siswa dapat menyebutkan fungsi pelabuhan</t>
  </si>
  <si>
    <t>siswa dapat menyebutkan letak wilayah Indonesia</t>
  </si>
  <si>
    <t>siswa dapat menyebutkan fungsi bandara</t>
  </si>
  <si>
    <t>siswa dapat menyebutkan macam rumah adat beserta asal daerahnya</t>
  </si>
  <si>
    <t>SKOR</t>
  </si>
  <si>
    <t>Penduduk di pesisir pantai umumnya bekerja sebagai ….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</si>
  <si>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Petani garam di pesisir pantai memproduksi garam dari bahan baku ….</t>
    </r>
  </si>
  <si>
    <t>Nelayan menjual ikan hasil tangkapannya ke …</t>
  </si>
  <si>
    <t>Dibawah ini bukan fungsi dari pelabuhan yaiu …</t>
  </si>
  <si>
    <t>Wilayah Indonesia terletak di antara dua benua, yaitu …</t>
  </si>
  <si>
    <t>Tulislah fungsi bandara bagi masyarakat !</t>
  </si>
  <si>
    <t xml:space="preserve">Sebutkan lima macam rumah adat beserta asal daerahnya </t>
  </si>
  <si>
    <t>sebagai tempat lepas  landas pesawat</t>
  </si>
  <si>
    <t>SBDP</t>
  </si>
  <si>
    <t>jenaka</t>
  </si>
  <si>
    <t>NUR RATNA P,S.Pd</t>
  </si>
  <si>
    <t>PG,ISI,URAIAN</t>
  </si>
  <si>
    <t>: V / I (Satu)</t>
  </si>
  <si>
    <t>memahami tangga nada</t>
  </si>
  <si>
    <t>ciri-ciri tangga nada mayor dan minor</t>
  </si>
  <si>
    <t>siswa dapat menyebutkan interval tangga nada mayor dan minor</t>
  </si>
  <si>
    <t>siswa dapat menyebutkan alat musik</t>
  </si>
  <si>
    <t>siswadapat menyebutkan ciri tangga nada mayor</t>
  </si>
  <si>
    <t>siswadapat menyebutkan ciri tangga nada minor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</si>
  <si>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Susunan tangga nada yang terdiri dari 6(la), 7(si), 1(do), 2(re), 3(mi), 4(fa), 5(sol), 6(la) disebut tangga nada ….</t>
    </r>
  </si>
  <si>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Alat musik ritmis berikut yang cara memainkannya dengan ditepuk pada bagian tengah membrane adalah ….</t>
    </r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</si>
  <si>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Gendang termasuk contoh alat musik ….</t>
    </r>
  </si>
  <si>
    <t>Berikut ini yang bukan merupakan ciri tangga nada mayor yaitu ….</t>
  </si>
  <si>
    <t>Tangga nada yang memiliki ciri kurang bersemangat dan bersifat sedih adalah ….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</si>
  <si>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Kentongan merupakan contoh alat musik ?</t>
    </r>
  </si>
  <si>
    <t>Tulislah pola interval tangga nada minor !</t>
  </si>
  <si>
    <t>1,1/2, 1,1,1/2, 1, 1</t>
  </si>
  <si>
    <t>memahami hak , kewajiban Dan tanggung jawab sebagai warga dalam kehidupan sehari-hari</t>
  </si>
  <si>
    <t>jenis-jenis tanggung jawab sebagai warga masyarakat</t>
  </si>
  <si>
    <t>siswa dapat menyebutkan arti tanggung jawab</t>
  </si>
  <si>
    <t>siswa dapat menentukan makna tanggung jawab</t>
  </si>
  <si>
    <t>siswa dapat meyebutkan perilaku yang bertanggung jawab di lingkungan masyartakat</t>
  </si>
  <si>
    <t>siswa dapat meyebutkan perilaku yang bertanggung jawab di lingkungan keluarga</t>
  </si>
  <si>
    <t>siswa dapat menyebutkan prinsip mufakat</t>
  </si>
  <si>
    <t>arti tanggung jawab</t>
  </si>
  <si>
    <t>siswa dapatmenyebutkan cara meningkatkan kesadaran bertanggung jawab</t>
  </si>
  <si>
    <t>Kesadaran manusia akan tingkah laku atau perbuatan yang di sengaja maupun tidak di sengaja disebut ….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</si>
  <si>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Makna dari rasa tanggung jawab adalah ….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</si>
  <si>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Salah satu bentuk perilaku yang bertanggung jawab di lingkungan masyarakat adalah ….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</si>
  <si>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Salah satu bentuk perilaku yang bertanggung jawab di lingkungan keluarga adalah ….</t>
    </r>
  </si>
  <si>
    <t>Berikut ini yang bukan prinsip untuk memenuhi mufakat yang baik adalah ….</t>
  </si>
  <si>
    <t>Apa yang dimaksud tanggung jawab ?</t>
  </si>
  <si>
    <t>Kesadaran manusia akan tingkah laku atau perbuatan yang di sengaja maupun tidak di sengaja</t>
  </si>
  <si>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Bagaimana cara meningkatkan kesadaran bertanggung jawab pada diri sendiri ?</t>
    </r>
  </si>
  <si>
    <t>mengklasifikasi informasi yang didapat dari buku ke dalam aspek apa, dimana, kapan, siapa, mengapa, dan bagaimana</t>
  </si>
  <si>
    <t>informasi pada teks terkait dengan pertanyaan apa, dimana, kapan, siapa, mengapa, dan bagaimana</t>
  </si>
  <si>
    <t>siswa dapat menentukan informasi tentang kata tanya</t>
  </si>
  <si>
    <t>siswa dapat menentukan arti pertanyaan</t>
  </si>
  <si>
    <t>siswa dapat menyebutkan kata tanya dalam kalimat</t>
  </si>
  <si>
    <t>siswa dapat menyebutkan macam-macam kata tanya</t>
  </si>
  <si>
    <t>siswa dapat menyebutkan rumus kata tanya atau penyusun berita</t>
  </si>
  <si>
    <t>siswa dapat menuliskan kalimat dengan menggunakan kata tanya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</si>
  <si>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Buatlah pertanyaan dengan menggunakan kalimat tanya “Bagaimana” !</t>
    </r>
  </si>
  <si>
    <t xml:space="preserve">…………….. kebakaran dipasar baru itu terjadi </t>
  </si>
  <si>
    <t>kapan</t>
  </si>
  <si>
    <t>Rumus yang berisi isi penyusun berita atau cerita biasa disebut ….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</si>
  <si>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Berikut ini yang bukan macam-macam kata tanya adalah ….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</si>
  <si>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Kata tanya yang tepat untuk menanyakan suatu keadaan atau kejelasan tentang sesuatu hal atau proses pengerjaan sesuatu adalah ….</t>
    </r>
  </si>
  <si>
    <t>Ekspresi keingintahuan seseorang akan sebuah informasi yang akan dituangkan dalam sebuah kalimat tanya disebut ….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</si>
  <si>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Kata tanya yang tepat untuk mendapatkan informasi tentang tempat berlangsungnya peristiwa adalah ….</t>
    </r>
  </si>
  <si>
    <t>menjelaskan organ pernapasan dan fungsinya pada hewan dan manusia serta cara memelihara organ pernapasan manusia</t>
  </si>
  <si>
    <t>fungsi organ pernapasan pada hewan dan manusia</t>
  </si>
  <si>
    <t>siswa dapat menyebutkan fungsi rambut hidung</t>
  </si>
  <si>
    <t>siswa dapat menyebutkan alat pernapasan hewan cacing</t>
  </si>
  <si>
    <t>siswa dapat menyebutkan fungsi alveolus</t>
  </si>
  <si>
    <t>siswa dapat menyebutkan fungsi faring</t>
  </si>
  <si>
    <t>siswa dapat menyebutkan alat pernapasan pada manusia</t>
  </si>
  <si>
    <t>siswa dapat menyebutkan fungsi organ pernapasan</t>
  </si>
  <si>
    <t xml:space="preserve">siswa dapat menjelaskan sistem pernapasan </t>
  </si>
  <si>
    <t>Mengapa manusia pada waktu bernafas membutuhkan oksigen ?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</si>
  <si>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Organ pernafasan yang berfungsi untuk menyediakan tempat bagi udara yang dibawa masuk dan udara yang akan di keluarkan adalah ….</t>
    </r>
  </si>
  <si>
    <t>trakea atau batang tenggorokan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</si>
  <si>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Alat pernafasan pada manusia adalah ….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</si>
  <si>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Organ pernafasan pada manusia yang berfungsi untuk mengatur makanan agar tidak masuk ke tenggorokan yaitu ….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</si>
  <si>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Gelembung-gelembung halus didalam paru-paru, tempat terjadinya pertukaran oksigen dan karbon dioksida disebut ….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</si>
  <si>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Cacing bernafas dengan menggunakan ….</t>
    </r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</si>
  <si>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Rambut hidung dan selaput lendir berguna untuk 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</si>
</sst>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6"/>
      <color theme="1"/>
      <name val="Goudy Stout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22" fmlaLink="$G$3" inc="2" max="30000" min="1" page="10" val="13"/>
</file>

<file path=xl/ctrlProps/ctrlProp2.xml><?xml version="1.0" encoding="utf-8"?>
<formControlPr xmlns="http://schemas.microsoft.com/office/spreadsheetml/2009/9/main" objectType="Spin" dx="22" fmlaLink="$H$4" inc="2" max="30000" min="1" page="10" val="7"/>
</file>

<file path=xl/ctrlProps/ctrlProp3.xml><?xml version="1.0" encoding="utf-8"?>
<formControlPr xmlns="http://schemas.microsoft.com/office/spreadsheetml/2009/9/main" objectType="Spin" dx="22" fmlaLink="$H$4" inc="2" max="30000" min="1" page="10" val="5"/>
</file>

<file path=xl/ctrlProps/ctrlProp4.xml><?xml version="1.0" encoding="utf-8"?>
<formControlPr xmlns="http://schemas.microsoft.com/office/spreadsheetml/2009/9/main" objectType="Spin" dx="22" fmlaLink="$H$4" inc="2" max="30000" min="1" page="10"/>
</file>

<file path=xl/ctrlProps/ctrlProp5.xml><?xml version="1.0" encoding="utf-8"?>
<formControlPr xmlns="http://schemas.microsoft.com/office/spreadsheetml/2009/9/main" objectType="Spin" dx="22" fmlaLink="$H$4" inc="2" max="30000" min="1" page="10" val="3"/>
</file>

<file path=xl/ctrlProps/ctrlProp6.xml><?xml version="1.0" encoding="utf-8"?>
<formControlPr xmlns="http://schemas.microsoft.com/office/spreadsheetml/2009/9/main" objectType="Spin" dx="22" fmlaLink="$H$4" inc="2" max="30000" min="1" page="10" val="7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4</xdr:row>
          <xdr:rowOff>95250</xdr:rowOff>
        </xdr:from>
        <xdr:to>
          <xdr:col>7</xdr:col>
          <xdr:colOff>361950</xdr:colOff>
          <xdr:row>5</xdr:row>
          <xdr:rowOff>495300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5</xdr:row>
          <xdr:rowOff>95250</xdr:rowOff>
        </xdr:from>
        <xdr:to>
          <xdr:col>8</xdr:col>
          <xdr:colOff>361950</xdr:colOff>
          <xdr:row>6</xdr:row>
          <xdr:rowOff>495300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304800</xdr:rowOff>
        </xdr:from>
        <xdr:to>
          <xdr:col>8</xdr:col>
          <xdr:colOff>295275</xdr:colOff>
          <xdr:row>6</xdr:row>
          <xdr:rowOff>704850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304800</xdr:rowOff>
        </xdr:from>
        <xdr:to>
          <xdr:col>8</xdr:col>
          <xdr:colOff>295275</xdr:colOff>
          <xdr:row>6</xdr:row>
          <xdr:rowOff>704850</xdr:rowOff>
        </xdr:to>
        <xdr:sp macro="" textlink="">
          <xdr:nvSpPr>
            <xdr:cNvPr id="9217" name="Spinner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304800</xdr:rowOff>
        </xdr:from>
        <xdr:to>
          <xdr:col>8</xdr:col>
          <xdr:colOff>295275</xdr:colOff>
          <xdr:row>6</xdr:row>
          <xdr:rowOff>704850</xdr:rowOff>
        </xdr:to>
        <xdr:sp macro="" textlink="">
          <xdr:nvSpPr>
            <xdr:cNvPr id="11265" name="Spinner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304800</xdr:rowOff>
        </xdr:from>
        <xdr:to>
          <xdr:col>8</xdr:col>
          <xdr:colOff>295275</xdr:colOff>
          <xdr:row>6</xdr:row>
          <xdr:rowOff>704850</xdr:rowOff>
        </xdr:to>
        <xdr:sp macro="" textlink="">
          <xdr:nvSpPr>
            <xdr:cNvPr id="13313" name="Spinner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7" sqref="C7"/>
    </sheetView>
  </sheetViews>
  <sheetFormatPr defaultRowHeight="15" x14ac:dyDescent="0.25"/>
  <cols>
    <col min="1" max="1" width="25.5703125" bestFit="1" customWidth="1"/>
    <col min="2" max="2" width="2" customWidth="1"/>
  </cols>
  <sheetData>
    <row r="1" spans="1:3" ht="15.75" x14ac:dyDescent="0.25">
      <c r="A1" s="10" t="s">
        <v>1</v>
      </c>
      <c r="B1" s="10" t="s">
        <v>64</v>
      </c>
      <c r="C1" t="s">
        <v>67</v>
      </c>
    </row>
    <row r="2" spans="1:3" ht="15.75" x14ac:dyDescent="0.25">
      <c r="A2" s="10" t="s">
        <v>2</v>
      </c>
      <c r="B2" s="10" t="s">
        <v>64</v>
      </c>
      <c r="C2" t="s">
        <v>150</v>
      </c>
    </row>
    <row r="3" spans="1:3" ht="15.75" x14ac:dyDescent="0.25">
      <c r="A3" s="11" t="s">
        <v>4</v>
      </c>
      <c r="B3" s="10" t="s">
        <v>64</v>
      </c>
      <c r="C3" t="s">
        <v>68</v>
      </c>
    </row>
    <row r="4" spans="1:3" ht="15.75" x14ac:dyDescent="0.25">
      <c r="A4" s="10" t="s">
        <v>3</v>
      </c>
      <c r="B4" s="10" t="s">
        <v>64</v>
      </c>
      <c r="C4" t="s">
        <v>69</v>
      </c>
    </row>
    <row r="5" spans="1:3" ht="15.75" x14ac:dyDescent="0.25">
      <c r="A5" s="10" t="s">
        <v>65</v>
      </c>
      <c r="B5" s="10" t="s">
        <v>64</v>
      </c>
      <c r="C5" t="s">
        <v>151</v>
      </c>
    </row>
    <row r="6" spans="1:3" ht="15.75" x14ac:dyDescent="0.25">
      <c r="A6" s="10" t="s">
        <v>66</v>
      </c>
      <c r="B6" s="10" t="s">
        <v>64</v>
      </c>
      <c r="C6" t="s">
        <v>70</v>
      </c>
    </row>
    <row r="7" spans="1:3" ht="15.75" x14ac:dyDescent="0.25">
      <c r="A7" s="10" t="s">
        <v>7</v>
      </c>
      <c r="B7" s="10" t="s">
        <v>64</v>
      </c>
      <c r="C7" t="s">
        <v>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6" zoomScale="60" zoomScaleNormal="100" workbookViewId="0">
      <pane xSplit="1" ySplit="4" topLeftCell="B14" activePane="bottomRight" state="frozen"/>
      <selection activeCell="A7" sqref="A7:E22"/>
      <selection pane="topRight" activeCell="A7" sqref="A7:E22"/>
      <selection pane="bottomLeft" activeCell="A7" sqref="A7:E22"/>
      <selection pane="bottomRight" activeCell="L15" sqref="L15"/>
    </sheetView>
  </sheetViews>
  <sheetFormatPr defaultRowHeight="15" x14ac:dyDescent="0.25"/>
  <cols>
    <col min="1" max="1" width="5" customWidth="1"/>
    <col min="2" max="2" width="42.140625" customWidth="1"/>
    <col min="3" max="3" width="33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23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8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tr">
        <f>": IPS"</f>
        <v>: IPS</v>
      </c>
    </row>
    <row r="7" spans="1:17" ht="15.75" x14ac:dyDescent="0.25">
      <c r="A7" s="2" t="s">
        <v>6</v>
      </c>
      <c r="C7" s="2" t="str">
        <f>": 5"&amp;" / Ganjil"</f>
        <v>: 5 / Ganjil</v>
      </c>
    </row>
    <row r="8" spans="1:17" ht="15.75" x14ac:dyDescent="0.25">
      <c r="A8" s="2" t="s">
        <v>21</v>
      </c>
      <c r="C8" s="2" t="s">
        <v>31</v>
      </c>
    </row>
    <row r="9" spans="1:17" ht="31.5" x14ac:dyDescent="0.25">
      <c r="A9" s="5" t="s">
        <v>22</v>
      </c>
      <c r="B9" s="27" t="s">
        <v>8</v>
      </c>
      <c r="C9" s="27" t="s">
        <v>11</v>
      </c>
      <c r="D9" s="27" t="s">
        <v>13</v>
      </c>
      <c r="E9" s="27" t="s">
        <v>23</v>
      </c>
      <c r="F9" s="15" t="s">
        <v>24</v>
      </c>
      <c r="G9" s="27" t="s">
        <v>9</v>
      </c>
      <c r="H9" s="15" t="s">
        <v>163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170.25" customHeight="1" x14ac:dyDescent="0.25">
      <c r="A10" s="6">
        <v>1</v>
      </c>
      <c r="B10" s="7" t="s">
        <v>147</v>
      </c>
      <c r="C10" s="7" t="s">
        <v>155</v>
      </c>
      <c r="D10" s="7" t="s">
        <v>156</v>
      </c>
      <c r="E10" s="7" t="s">
        <v>157</v>
      </c>
      <c r="F10" s="6" t="s">
        <v>33</v>
      </c>
      <c r="G10" s="6">
        <v>1</v>
      </c>
      <c r="H10" s="6">
        <v>10</v>
      </c>
      <c r="I10" s="6"/>
      <c r="J10" s="6" t="s">
        <v>154</v>
      </c>
      <c r="K10" s="29" t="s">
        <v>164</v>
      </c>
      <c r="L10" s="6" t="s">
        <v>36</v>
      </c>
      <c r="N10" s="19" t="s">
        <v>79</v>
      </c>
      <c r="O10" s="19" t="s">
        <v>80</v>
      </c>
      <c r="P10" s="19" t="s">
        <v>81</v>
      </c>
      <c r="Q10" s="19" t="s">
        <v>82</v>
      </c>
    </row>
    <row r="11" spans="1:17" ht="166.5" customHeight="1" x14ac:dyDescent="0.25">
      <c r="A11" s="6">
        <v>2</v>
      </c>
      <c r="B11" s="7" t="s">
        <v>147</v>
      </c>
      <c r="C11" s="7" t="s">
        <v>155</v>
      </c>
      <c r="D11" s="7" t="s">
        <v>156</v>
      </c>
      <c r="E11" s="7" t="s">
        <v>158</v>
      </c>
      <c r="F11" s="6" t="s">
        <v>33</v>
      </c>
      <c r="G11" s="6">
        <v>2</v>
      </c>
      <c r="H11" s="6">
        <v>10</v>
      </c>
      <c r="I11" s="6"/>
      <c r="J11" s="6" t="s">
        <v>154</v>
      </c>
      <c r="K11" s="29" t="s">
        <v>165</v>
      </c>
      <c r="L11" s="6" t="s">
        <v>45</v>
      </c>
      <c r="N11" s="19" t="s">
        <v>83</v>
      </c>
      <c r="O11" s="19" t="s">
        <v>84</v>
      </c>
      <c r="P11" s="19" t="s">
        <v>85</v>
      </c>
      <c r="Q11" s="19" t="s">
        <v>86</v>
      </c>
    </row>
    <row r="12" spans="1:17" ht="177" customHeight="1" x14ac:dyDescent="0.25">
      <c r="A12" s="6">
        <v>3</v>
      </c>
      <c r="B12" s="7" t="s">
        <v>147</v>
      </c>
      <c r="C12" s="7" t="s">
        <v>155</v>
      </c>
      <c r="D12" s="7" t="s">
        <v>156</v>
      </c>
      <c r="E12" s="7" t="s">
        <v>157</v>
      </c>
      <c r="F12" s="6" t="s">
        <v>33</v>
      </c>
      <c r="G12" s="6">
        <v>3</v>
      </c>
      <c r="H12" s="6">
        <v>10</v>
      </c>
      <c r="I12" s="6"/>
      <c r="J12" s="6" t="s">
        <v>154</v>
      </c>
      <c r="K12" s="2" t="s">
        <v>166</v>
      </c>
      <c r="L12" s="6" t="s">
        <v>58</v>
      </c>
      <c r="N12" s="19" t="s">
        <v>87</v>
      </c>
      <c r="O12" s="19" t="s">
        <v>88</v>
      </c>
      <c r="P12" s="19" t="s">
        <v>89</v>
      </c>
      <c r="Q12" s="19" t="s">
        <v>90</v>
      </c>
    </row>
    <row r="13" spans="1:17" ht="192.75" customHeight="1" x14ac:dyDescent="0.25">
      <c r="A13" s="6">
        <v>4</v>
      </c>
      <c r="B13" s="7" t="s">
        <v>147</v>
      </c>
      <c r="C13" s="7" t="s">
        <v>155</v>
      </c>
      <c r="D13" s="7" t="s">
        <v>156</v>
      </c>
      <c r="E13" s="7" t="s">
        <v>159</v>
      </c>
      <c r="F13" s="6" t="s">
        <v>33</v>
      </c>
      <c r="G13" s="6">
        <v>4</v>
      </c>
      <c r="H13" s="6">
        <v>10</v>
      </c>
      <c r="I13" s="6"/>
      <c r="J13" s="6" t="s">
        <v>154</v>
      </c>
      <c r="K13" s="2" t="s">
        <v>167</v>
      </c>
      <c r="L13" s="6" t="s">
        <v>58</v>
      </c>
      <c r="N13" s="19" t="s">
        <v>91</v>
      </c>
      <c r="O13" s="19" t="s">
        <v>92</v>
      </c>
      <c r="P13" s="19" t="s">
        <v>93</v>
      </c>
      <c r="Q13" s="19" t="s">
        <v>94</v>
      </c>
    </row>
    <row r="14" spans="1:17" ht="177" customHeight="1" x14ac:dyDescent="0.25">
      <c r="A14" s="6">
        <v>5</v>
      </c>
      <c r="B14" s="7" t="s">
        <v>147</v>
      </c>
      <c r="C14" s="7" t="s">
        <v>155</v>
      </c>
      <c r="D14" s="7" t="s">
        <v>156</v>
      </c>
      <c r="E14" s="7" t="s">
        <v>160</v>
      </c>
      <c r="F14" s="6" t="s">
        <v>33</v>
      </c>
      <c r="G14" s="6">
        <v>5</v>
      </c>
      <c r="H14" s="6">
        <v>10</v>
      </c>
      <c r="I14" s="6"/>
      <c r="J14" s="6" t="s">
        <v>154</v>
      </c>
      <c r="K14" s="29" t="s">
        <v>168</v>
      </c>
      <c r="L14" s="6" t="s">
        <v>58</v>
      </c>
      <c r="N14" s="19" t="s">
        <v>87</v>
      </c>
      <c r="O14" s="19" t="s">
        <v>89</v>
      </c>
      <c r="P14" s="19" t="s">
        <v>90</v>
      </c>
      <c r="Q14" s="19" t="s">
        <v>86</v>
      </c>
    </row>
    <row r="15" spans="1:17" ht="194.25" customHeight="1" x14ac:dyDescent="0.25">
      <c r="A15" s="6">
        <v>6</v>
      </c>
      <c r="B15" s="7" t="s">
        <v>147</v>
      </c>
      <c r="C15" s="7" t="s">
        <v>155</v>
      </c>
      <c r="D15" s="7" t="s">
        <v>156</v>
      </c>
      <c r="E15" s="7" t="s">
        <v>161</v>
      </c>
      <c r="F15" s="6" t="s">
        <v>75</v>
      </c>
      <c r="G15" s="6">
        <v>6</v>
      </c>
      <c r="H15" s="6">
        <v>20</v>
      </c>
      <c r="I15" s="6"/>
      <c r="J15" s="6" t="s">
        <v>154</v>
      </c>
      <c r="K15" s="29" t="s">
        <v>169</v>
      </c>
      <c r="L15" s="6" t="s">
        <v>171</v>
      </c>
      <c r="N15" s="19"/>
      <c r="O15" s="19"/>
      <c r="P15" s="19"/>
      <c r="Q15" s="19"/>
    </row>
    <row r="16" spans="1:17" ht="183" customHeight="1" x14ac:dyDescent="0.25">
      <c r="A16" s="6">
        <v>7</v>
      </c>
      <c r="B16" s="7" t="s">
        <v>147</v>
      </c>
      <c r="C16" s="7" t="s">
        <v>155</v>
      </c>
      <c r="D16" s="7" t="s">
        <v>156</v>
      </c>
      <c r="E16" s="7" t="s">
        <v>162</v>
      </c>
      <c r="F16" s="6" t="s">
        <v>76</v>
      </c>
      <c r="G16" s="6">
        <v>7</v>
      </c>
      <c r="H16" s="6">
        <v>30</v>
      </c>
      <c r="I16" s="6"/>
      <c r="J16" s="6" t="s">
        <v>154</v>
      </c>
      <c r="K16" s="2" t="s">
        <v>170</v>
      </c>
      <c r="L16" s="6" t="s">
        <v>78</v>
      </c>
      <c r="N16" s="19"/>
      <c r="O16" s="19"/>
      <c r="P16" s="19"/>
      <c r="Q16" s="19"/>
    </row>
    <row r="17" spans="1:17" ht="130.5" customHeight="1" x14ac:dyDescent="0.25">
      <c r="A17" s="6">
        <v>8</v>
      </c>
      <c r="B17" s="7" t="s">
        <v>74</v>
      </c>
      <c r="C17" s="7" t="s">
        <v>74</v>
      </c>
      <c r="D17" s="7" t="s">
        <v>74</v>
      </c>
      <c r="E17" s="7" t="s">
        <v>74</v>
      </c>
      <c r="F17" s="7" t="s">
        <v>74</v>
      </c>
      <c r="G17" s="7" t="s">
        <v>74</v>
      </c>
      <c r="H17" s="7" t="s">
        <v>74</v>
      </c>
      <c r="I17" s="7" t="s">
        <v>74</v>
      </c>
      <c r="J17" s="7" t="s">
        <v>74</v>
      </c>
      <c r="K17" s="7" t="s">
        <v>74</v>
      </c>
      <c r="L17" s="7" t="s">
        <v>74</v>
      </c>
      <c r="N17" s="19"/>
      <c r="O17" s="19"/>
      <c r="P17" s="19"/>
      <c r="Q17" s="19"/>
    </row>
    <row r="18" spans="1:17" ht="15.75" x14ac:dyDescent="0.25">
      <c r="B18" s="2"/>
    </row>
    <row r="19" spans="1:17" ht="15.75" x14ac:dyDescent="0.25">
      <c r="B19" s="2"/>
    </row>
    <row r="20" spans="1:17" ht="15.75" x14ac:dyDescent="0.25">
      <c r="B20" s="2"/>
      <c r="C20" s="2"/>
    </row>
    <row r="21" spans="1:17" ht="15.75" x14ac:dyDescent="0.25">
      <c r="A21" s="2"/>
    </row>
    <row r="22" spans="1:17" ht="15.75" x14ac:dyDescent="0.25">
      <c r="A22" s="2"/>
    </row>
    <row r="23" spans="1:17" ht="15.75" x14ac:dyDescent="0.25">
      <c r="A23" s="2"/>
    </row>
    <row r="24" spans="1:17" ht="15.75" x14ac:dyDescent="0.25">
      <c r="A24" s="2"/>
    </row>
    <row r="25" spans="1:17" ht="15.75" x14ac:dyDescent="0.25">
      <c r="B25" s="3"/>
      <c r="C25" s="3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256" scale="50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view="pageBreakPreview" topLeftCell="A4" zoomScale="89" zoomScaleNormal="100" zoomScaleSheetLayoutView="89" workbookViewId="0">
      <selection activeCell="C9" sqref="C9:E11"/>
    </sheetView>
  </sheetViews>
  <sheetFormatPr defaultRowHeight="15" x14ac:dyDescent="0.25"/>
  <cols>
    <col min="1" max="1" width="24.28515625" style="9" customWidth="1"/>
    <col min="2" max="2" width="27.28515625" style="9" customWidth="1"/>
    <col min="3" max="3" width="9.42578125" style="9" customWidth="1"/>
    <col min="4" max="4" width="5.42578125" style="9" customWidth="1"/>
    <col min="5" max="5" width="27.140625" style="9" customWidth="1"/>
    <col min="6" max="16384" width="9.140625" style="9"/>
  </cols>
  <sheetData>
    <row r="1" spans="1:10" ht="15.75" x14ac:dyDescent="0.25">
      <c r="A1" s="44" t="s">
        <v>0</v>
      </c>
      <c r="B1" s="44"/>
      <c r="C1" s="44"/>
      <c r="D1" s="44"/>
      <c r="E1" s="23"/>
      <c r="H1" s="43" t="s">
        <v>34</v>
      </c>
      <c r="I1" s="43"/>
    </row>
    <row r="2" spans="1:10" ht="17.25" customHeight="1" x14ac:dyDescent="0.25">
      <c r="A2" s="48" t="s">
        <v>1</v>
      </c>
      <c r="B2" s="49" t="str">
        <f>": "&amp;home!C1</f>
        <v>: MI NURUL ISLAM LABRUK KIDUL</v>
      </c>
      <c r="C2" s="10" t="s">
        <v>2</v>
      </c>
      <c r="E2" s="10" t="str">
        <f>": "&amp;home!C2</f>
        <v>: NUR RATNA P, S.Pd</v>
      </c>
      <c r="G2" s="10"/>
      <c r="H2" s="43"/>
      <c r="I2" s="43"/>
      <c r="J2" s="10"/>
    </row>
    <row r="3" spans="1:10" ht="17.25" customHeight="1" x14ac:dyDescent="0.25">
      <c r="A3" s="48"/>
      <c r="B3" s="49"/>
      <c r="C3" s="50" t="s">
        <v>4</v>
      </c>
      <c r="D3" s="50"/>
      <c r="E3" s="10" t="str">
        <f>": "&amp;home!C3</f>
        <v>: 2017/2018</v>
      </c>
      <c r="G3" s="10"/>
      <c r="H3" s="25"/>
      <c r="I3" s="25"/>
      <c r="J3" s="10"/>
    </row>
    <row r="4" spans="1:10" ht="17.25" customHeight="1" x14ac:dyDescent="0.25">
      <c r="A4" s="10" t="s">
        <v>20</v>
      </c>
      <c r="B4" s="10" t="str">
        <f>kisiIPS!C6</f>
        <v>: IPS</v>
      </c>
      <c r="C4" s="50"/>
      <c r="D4" s="50"/>
      <c r="H4" s="42">
        <v>3</v>
      </c>
      <c r="I4" s="42">
        <f>H4+1</f>
        <v>4</v>
      </c>
      <c r="J4" s="10"/>
    </row>
    <row r="5" spans="1:10" ht="17.25" customHeight="1" x14ac:dyDescent="0.25">
      <c r="A5" s="10" t="s">
        <v>6</v>
      </c>
      <c r="B5" s="10" t="str">
        <f>": "&amp;home!C5&amp;"/"&amp;home!C6</f>
        <v>: V/Ganjil</v>
      </c>
      <c r="C5" s="10" t="s">
        <v>7</v>
      </c>
      <c r="E5" s="10" t="str">
        <f>": "&amp;home!C7</f>
        <v>: PG,ESSAI  dan URAIAN</v>
      </c>
      <c r="H5" s="42"/>
      <c r="I5" s="42"/>
      <c r="J5" s="10"/>
    </row>
    <row r="6" spans="1:10" ht="30.75" customHeight="1" x14ac:dyDescent="0.25">
      <c r="A6" s="46" t="s">
        <v>8</v>
      </c>
      <c r="B6" s="46"/>
      <c r="C6" s="26" t="s">
        <v>9</v>
      </c>
      <c r="D6" s="47" t="s">
        <v>10</v>
      </c>
      <c r="E6" s="47"/>
      <c r="H6" s="42"/>
      <c r="I6" s="42"/>
    </row>
    <row r="7" spans="1:10" ht="117" customHeight="1" x14ac:dyDescent="0.25">
      <c r="A7" s="51" t="str">
        <f>VLOOKUP(H4,kisiIPS!$A$10:$L$17,2)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7" s="51"/>
      <c r="C7" s="24">
        <f>VLOOKUP(H4,kisiIPS!$A$10:$L$17,7)</f>
        <v>3</v>
      </c>
      <c r="D7" s="51" t="str">
        <f>VLOOKUP(H4,kisiIPS!$A$10:$L$17,10)</f>
        <v>buku tematik kelas V</v>
      </c>
      <c r="E7" s="51"/>
    </row>
    <row r="8" spans="1:10" ht="24" customHeight="1" x14ac:dyDescent="0.25">
      <c r="A8" s="46" t="s">
        <v>11</v>
      </c>
      <c r="B8" s="46"/>
      <c r="C8" s="46" t="s">
        <v>12</v>
      </c>
      <c r="D8" s="46"/>
      <c r="E8" s="46"/>
    </row>
    <row r="9" spans="1:10" ht="78.75" customHeight="1" x14ac:dyDescent="0.25">
      <c r="A9" s="51" t="str">
        <f>VLOOKUP(H4,kisiIPS!$A$10:$L$17,3)</f>
        <v>mengidentifikasi karakteristik geografis indonesia sebagai negara maritim dan agraris serta pengaruhnya terhadap kehidupan eko,sosial, budaya komunikasi serta transportasi</v>
      </c>
      <c r="B9" s="51"/>
      <c r="C9" s="51" t="str">
        <f>VLOOKUP(H4,kisiIPS!$A$10:$L$17,11)</f>
        <v>Nelayan menjual ikan hasil tangkapannya ke …</v>
      </c>
      <c r="D9" s="51"/>
      <c r="E9" s="51"/>
    </row>
    <row r="10" spans="1:10" ht="24" customHeight="1" x14ac:dyDescent="0.25">
      <c r="A10" s="46" t="s">
        <v>13</v>
      </c>
      <c r="B10" s="46"/>
      <c r="C10" s="51"/>
      <c r="D10" s="51"/>
      <c r="E10" s="51"/>
    </row>
    <row r="11" spans="1:10" ht="45.75" customHeight="1" x14ac:dyDescent="0.25">
      <c r="A11" s="51" t="str">
        <f>VLOOKUP(H4,kisiIPS!$A$10:$L$17,4)</f>
        <v>kekayaan dan keneragaman yang dimiliki bangsa Indonesia</v>
      </c>
      <c r="B11" s="51"/>
      <c r="C11" s="51"/>
      <c r="D11" s="51"/>
      <c r="E11" s="51"/>
    </row>
    <row r="12" spans="1:10" ht="24" customHeight="1" x14ac:dyDescent="0.25">
      <c r="A12" s="46" t="s">
        <v>14</v>
      </c>
      <c r="B12" s="46"/>
      <c r="C12" s="46" t="s">
        <v>15</v>
      </c>
      <c r="D12" s="46"/>
      <c r="E12" s="46"/>
    </row>
    <row r="13" spans="1:10" ht="44.25" customHeight="1" x14ac:dyDescent="0.25">
      <c r="A13" s="51" t="str">
        <f>VLOOKUP(H4,kisiIPS!$A$10:$L$17,5)</f>
        <v>siswa dapat menyebutkan pekerjaan sesuai kondisi sosial masyarakat</v>
      </c>
      <c r="B13" s="51"/>
      <c r="C13" s="51" t="str">
        <f>VLOOKUP(H4,kisiIPS!$A$10:$L$17,12)</f>
        <v>B</v>
      </c>
      <c r="D13" s="51"/>
      <c r="E13" s="51"/>
    </row>
    <row r="14" spans="1:10" ht="15.75" x14ac:dyDescent="0.25">
      <c r="A14" s="10"/>
      <c r="B14" s="10"/>
    </row>
    <row r="15" spans="1:10" ht="30.75" customHeight="1" x14ac:dyDescent="0.25">
      <c r="A15" s="46" t="s">
        <v>8</v>
      </c>
      <c r="B15" s="46"/>
      <c r="C15" s="26" t="s">
        <v>9</v>
      </c>
      <c r="D15" s="52" t="s">
        <v>10</v>
      </c>
      <c r="E15" s="53"/>
    </row>
    <row r="16" spans="1:10" ht="117" customHeight="1" x14ac:dyDescent="0.25">
      <c r="A16" s="51" t="str">
        <f>VLOOKUP(I4,kisiIPS!$A$10:$L$17,2)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16" s="51"/>
      <c r="C16" s="24">
        <f>VLOOKUP(I4,kisiIPS!$A$10:$L$17,7)</f>
        <v>4</v>
      </c>
      <c r="D16" s="51" t="str">
        <f>VLOOKUP(I4,kisiIPS!$A$10:$L$17,10)</f>
        <v>buku tematik kelas V</v>
      </c>
      <c r="E16" s="51" t="str">
        <f>VLOOKUP(I4,kisiPKN!$A$10:$L$16,10)</f>
        <v xml:space="preserve">buku tematik kelas v </v>
      </c>
    </row>
    <row r="17" spans="1:5" ht="24" customHeight="1" x14ac:dyDescent="0.25">
      <c r="A17" s="46" t="s">
        <v>11</v>
      </c>
      <c r="B17" s="46"/>
      <c r="C17" s="46" t="s">
        <v>12</v>
      </c>
      <c r="D17" s="46"/>
      <c r="E17" s="46"/>
    </row>
    <row r="18" spans="1:5" ht="78.75" customHeight="1" x14ac:dyDescent="0.25">
      <c r="A18" s="51" t="str">
        <f>VLOOKUP(I4,kisiIPS!$A$10:$L$17,3)</f>
        <v>mengidentifikasi karakteristik geografis indonesia sebagai negara maritim dan agraris serta pengaruhnya terhadap kehidupan eko,sosial, budaya komunikasi serta transportasi</v>
      </c>
      <c r="B18" s="51"/>
      <c r="C18" s="51" t="str">
        <f>VLOOKUP(I4,kisiIPS!$A$10:$L$17,11)</f>
        <v>Dibawah ini bukan fungsi dari pelabuhan yaiu …</v>
      </c>
      <c r="D18" s="51"/>
      <c r="E18" s="51"/>
    </row>
    <row r="19" spans="1:5" ht="24" customHeight="1" x14ac:dyDescent="0.25">
      <c r="A19" s="46" t="s">
        <v>13</v>
      </c>
      <c r="B19" s="46"/>
      <c r="C19" s="51"/>
      <c r="D19" s="51"/>
      <c r="E19" s="51"/>
    </row>
    <row r="20" spans="1:5" ht="45.75" customHeight="1" x14ac:dyDescent="0.25">
      <c r="A20" s="51" t="str">
        <f>VLOOKUP(I4,kisiIPS!$A$10:$L$17,4)</f>
        <v>kekayaan dan keneragaman yang dimiliki bangsa Indonesia</v>
      </c>
      <c r="B20" s="51"/>
      <c r="C20" s="51"/>
      <c r="D20" s="51"/>
      <c r="E20" s="51"/>
    </row>
    <row r="21" spans="1:5" ht="24" customHeight="1" x14ac:dyDescent="0.25">
      <c r="A21" s="46" t="s">
        <v>14</v>
      </c>
      <c r="B21" s="46"/>
      <c r="C21" s="46" t="s">
        <v>15</v>
      </c>
      <c r="D21" s="46"/>
      <c r="E21" s="46"/>
    </row>
    <row r="22" spans="1:5" ht="44.25" customHeight="1" x14ac:dyDescent="0.25">
      <c r="A22" s="51" t="str">
        <f>VLOOKUP(I4,kisiIPS!$A$10:$L$17,5)</f>
        <v>siswa dapat menyebutkan fungsi pelabuhan</v>
      </c>
      <c r="B22" s="51"/>
      <c r="C22" s="51" t="str">
        <f>VLOOKUP(I4,kisiIPS!$A$10:$L$17,12)</f>
        <v>B</v>
      </c>
      <c r="D22" s="51"/>
      <c r="E22" s="51"/>
    </row>
  </sheetData>
  <mergeCells count="35">
    <mergeCell ref="A21:B21"/>
    <mergeCell ref="C21:E21"/>
    <mergeCell ref="A22:B22"/>
    <mergeCell ref="C22:E22"/>
    <mergeCell ref="A16:B16"/>
    <mergeCell ref="D16:E16"/>
    <mergeCell ref="A17:B17"/>
    <mergeCell ref="C17:E17"/>
    <mergeCell ref="A18:B18"/>
    <mergeCell ref="C18:E20"/>
    <mergeCell ref="A19:B19"/>
    <mergeCell ref="A20:B20"/>
    <mergeCell ref="A12:B12"/>
    <mergeCell ref="C12:E12"/>
    <mergeCell ref="A13:B13"/>
    <mergeCell ref="C13:E13"/>
    <mergeCell ref="A15:B15"/>
    <mergeCell ref="D15:E15"/>
    <mergeCell ref="A7:B7"/>
    <mergeCell ref="D7:E7"/>
    <mergeCell ref="A8:B8"/>
    <mergeCell ref="C8:E8"/>
    <mergeCell ref="A9:B9"/>
    <mergeCell ref="C9:E11"/>
    <mergeCell ref="A10:B10"/>
    <mergeCell ref="A11:B11"/>
    <mergeCell ref="A1:D1"/>
    <mergeCell ref="H1:I2"/>
    <mergeCell ref="A2:A3"/>
    <mergeCell ref="B2:B3"/>
    <mergeCell ref="C3:D4"/>
    <mergeCell ref="H4:H6"/>
    <mergeCell ref="I4:I6"/>
    <mergeCell ref="A6:B6"/>
    <mergeCell ref="D6:E6"/>
  </mergeCells>
  <pageMargins left="0.70866141732283472" right="0.70866141732283472" top="0.55118110236220474" bottom="0.55118110236220474" header="0.31496062992125984" footer="0.31496062992125984"/>
  <pageSetup paperSize="256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Spinner 1">
              <controlPr defaultSize="0" autoPict="0">
                <anchor moveWithCells="1" sizeWithCells="1">
                  <from>
                    <xdr:col>7</xdr:col>
                    <xdr:colOff>209550</xdr:colOff>
                    <xdr:row>5</xdr:row>
                    <xdr:rowOff>304800</xdr:rowOff>
                  </from>
                  <to>
                    <xdr:col>8</xdr:col>
                    <xdr:colOff>295275</xdr:colOff>
                    <xdr:row>6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view="pageBreakPreview" topLeftCell="A12" zoomScale="89" zoomScaleNormal="100" zoomScaleSheetLayoutView="89" workbookViewId="0">
      <selection activeCell="L16" sqref="L16"/>
    </sheetView>
  </sheetViews>
  <sheetFormatPr defaultRowHeight="15" x14ac:dyDescent="0.25"/>
  <cols>
    <col min="1" max="1" width="24.28515625" style="9" customWidth="1"/>
    <col min="2" max="2" width="27.28515625" style="9" customWidth="1"/>
    <col min="3" max="3" width="9.42578125" style="9" customWidth="1"/>
    <col min="4" max="4" width="5.42578125" style="9" customWidth="1"/>
    <col min="5" max="5" width="27.140625" style="9" customWidth="1"/>
    <col min="6" max="16384" width="9.140625" style="9"/>
  </cols>
  <sheetData>
    <row r="1" spans="1:10" ht="15.75" x14ac:dyDescent="0.25">
      <c r="A1" s="44" t="s">
        <v>0</v>
      </c>
      <c r="B1" s="44"/>
      <c r="C1" s="44"/>
      <c r="D1" s="44"/>
      <c r="E1" s="23"/>
      <c r="H1" s="43" t="s">
        <v>34</v>
      </c>
      <c r="I1" s="43"/>
    </row>
    <row r="2" spans="1:10" ht="17.25" customHeight="1" x14ac:dyDescent="0.25">
      <c r="A2" s="48" t="s">
        <v>1</v>
      </c>
      <c r="B2" s="49" t="str">
        <f>": "&amp;home!C1</f>
        <v>: MI NURUL ISLAM LABRUK KIDUL</v>
      </c>
      <c r="C2" s="10" t="s">
        <v>2</v>
      </c>
      <c r="E2" s="10" t="str">
        <f>": "&amp;home!C2</f>
        <v>: NUR RATNA P, S.Pd</v>
      </c>
      <c r="G2" s="10"/>
      <c r="H2" s="43"/>
      <c r="I2" s="43"/>
      <c r="J2" s="10"/>
    </row>
    <row r="3" spans="1:10" ht="17.25" customHeight="1" x14ac:dyDescent="0.25">
      <c r="A3" s="48"/>
      <c r="B3" s="49"/>
      <c r="C3" s="50" t="s">
        <v>4</v>
      </c>
      <c r="D3" s="50"/>
      <c r="E3" s="10" t="str">
        <f>": "&amp;home!C3</f>
        <v>: 2017/2018</v>
      </c>
      <c r="G3" s="10"/>
      <c r="H3" s="25"/>
      <c r="I3" s="25"/>
      <c r="J3" s="10"/>
    </row>
    <row r="4" spans="1:10" ht="17.25" customHeight="1" x14ac:dyDescent="0.25">
      <c r="A4" s="10" t="s">
        <v>20</v>
      </c>
      <c r="B4" s="10" t="str">
        <f>kisiIPS!C6</f>
        <v>: IPS</v>
      </c>
      <c r="C4" s="50"/>
      <c r="D4" s="50"/>
      <c r="H4" s="42">
        <v>7</v>
      </c>
      <c r="I4" s="42">
        <f>H4+1</f>
        <v>8</v>
      </c>
      <c r="J4" s="10"/>
    </row>
    <row r="5" spans="1:10" ht="17.25" customHeight="1" x14ac:dyDescent="0.25">
      <c r="A5" s="10" t="s">
        <v>6</v>
      </c>
      <c r="B5" s="10" t="str">
        <f>": "&amp;home!C5&amp;"/"&amp;home!C6</f>
        <v>: V/Ganjil</v>
      </c>
      <c r="C5" s="10" t="s">
        <v>7</v>
      </c>
      <c r="E5" s="10" t="str">
        <f>": "&amp;home!C7</f>
        <v>: PG,ESSAI  dan URAIAN</v>
      </c>
      <c r="H5" s="42"/>
      <c r="I5" s="42"/>
      <c r="J5" s="10"/>
    </row>
    <row r="6" spans="1:10" ht="30.75" customHeight="1" x14ac:dyDescent="0.25">
      <c r="A6" s="46" t="s">
        <v>8</v>
      </c>
      <c r="B6" s="46"/>
      <c r="C6" s="26" t="s">
        <v>9</v>
      </c>
      <c r="D6" s="47" t="s">
        <v>10</v>
      </c>
      <c r="E6" s="47"/>
      <c r="H6" s="42"/>
      <c r="I6" s="42"/>
    </row>
    <row r="7" spans="1:10" ht="117" customHeight="1" x14ac:dyDescent="0.25">
      <c r="A7" s="51" t="str">
        <f>VLOOKUP(H4,kisiSBDP!$A$10:$L$17,2)</f>
        <v>Memahami Pengetahuan Faktual dengan cara mengamati (mendengar, melihat, membaca) dan menanya berdasarkan rasa ingin tahu tentang dirinya,  mahluk ciptaan Tuhan dan kegiatannya, serta benda-benda yang dijumpainya dirumah dan di sekolah</v>
      </c>
      <c r="B7" s="51"/>
      <c r="C7" s="24">
        <f>VLOOKUP(H4,kisiSBDP!$A$10:$L$17,7)</f>
        <v>7</v>
      </c>
      <c r="D7" s="51" t="str">
        <f>VLOOKUP(H4,kisiSBDP!$A$10:$L$17,10)</f>
        <v>Prima Erlangga</v>
      </c>
      <c r="E7" s="51"/>
    </row>
    <row r="8" spans="1:10" ht="24" customHeight="1" x14ac:dyDescent="0.25">
      <c r="A8" s="46" t="s">
        <v>11</v>
      </c>
      <c r="B8" s="46"/>
      <c r="C8" s="46" t="s">
        <v>12</v>
      </c>
      <c r="D8" s="46"/>
      <c r="E8" s="46"/>
    </row>
    <row r="9" spans="1:10" ht="78.75" customHeight="1" x14ac:dyDescent="0.25">
      <c r="A9" s="51" t="str">
        <f>VLOOKUP(H4,kisiSBDP!$A$10:$L$17,3)</f>
        <v>memahami dasar-dasar gerak tari daerah</v>
      </c>
      <c r="B9" s="51"/>
      <c r="C9" s="51" t="str">
        <f>VLOOKUP(H4,kisiSBDP!$A$10:$L$17,11)</f>
        <v>tuliskan 5 contoh nama tari daerah beserta asal provinsinya!</v>
      </c>
      <c r="D9" s="51"/>
      <c r="E9" s="51"/>
    </row>
    <row r="10" spans="1:10" ht="24" customHeight="1" x14ac:dyDescent="0.25">
      <c r="A10" s="46" t="s">
        <v>13</v>
      </c>
      <c r="B10" s="46"/>
      <c r="C10" s="51"/>
      <c r="D10" s="51"/>
      <c r="E10" s="51"/>
    </row>
    <row r="11" spans="1:10" ht="45.75" customHeight="1" x14ac:dyDescent="0.25">
      <c r="A11" s="51" t="str">
        <f>VLOOKUP(H4,kisiSBDP!$A$10:$L$17,4)</f>
        <v>gerakan dasar tarian</v>
      </c>
      <c r="B11" s="51"/>
      <c r="C11" s="51"/>
      <c r="D11" s="51"/>
      <c r="E11" s="51"/>
    </row>
    <row r="12" spans="1:10" ht="24" customHeight="1" x14ac:dyDescent="0.25">
      <c r="A12" s="46" t="s">
        <v>14</v>
      </c>
      <c r="B12" s="46"/>
      <c r="C12" s="46" t="s">
        <v>15</v>
      </c>
      <c r="D12" s="46"/>
      <c r="E12" s="46"/>
    </row>
    <row r="13" spans="1:10" ht="44.25" customHeight="1" x14ac:dyDescent="0.25">
      <c r="A13" s="51" t="str">
        <f>VLOOKUP(H4,kisiSBDP!$A$10:$L$17,5)</f>
        <v>siswa dapat menentukan nama tari daerah beserta asal provinsinya</v>
      </c>
      <c r="B13" s="51"/>
      <c r="C13" s="51" t="str">
        <f>VLOOKUP(H4,kisiSBDP!$A$10:$L$17,12)</f>
        <v>kebijakan guru</v>
      </c>
      <c r="D13" s="51"/>
      <c r="E13" s="51"/>
    </row>
    <row r="14" spans="1:10" ht="15.75" x14ac:dyDescent="0.25">
      <c r="A14" s="10"/>
      <c r="B14" s="10"/>
    </row>
    <row r="15" spans="1:10" ht="30.75" customHeight="1" x14ac:dyDescent="0.25">
      <c r="A15" s="46" t="s">
        <v>8</v>
      </c>
      <c r="B15" s="46"/>
      <c r="C15" s="26" t="s">
        <v>9</v>
      </c>
      <c r="D15" s="52" t="s">
        <v>10</v>
      </c>
      <c r="E15" s="53"/>
    </row>
    <row r="16" spans="1:10" ht="117" customHeight="1" x14ac:dyDescent="0.25">
      <c r="A16" s="51" t="str">
        <f>VLOOKUP(I4,kisiSBDP!$A$10:$L$17,2)</f>
        <v>-</v>
      </c>
      <c r="B16" s="51"/>
      <c r="C16" s="24">
        <f>VLOOKUP(I4,kisiSBDP!$A$10:$L$17,7)</f>
        <v>0</v>
      </c>
      <c r="D16" s="51" t="str">
        <f>VLOOKUP(I4,kisiSBDP!$A$10:$L$17,10)</f>
        <v>-</v>
      </c>
      <c r="E16" s="51" t="str">
        <f>VLOOKUP(I4,kisiPKN!$A$10:$L$16,10)</f>
        <v xml:space="preserve">buku tematik kelas v </v>
      </c>
    </row>
    <row r="17" spans="1:5" ht="24" customHeight="1" x14ac:dyDescent="0.25">
      <c r="A17" s="46" t="s">
        <v>11</v>
      </c>
      <c r="B17" s="46"/>
      <c r="C17" s="46" t="s">
        <v>12</v>
      </c>
      <c r="D17" s="46"/>
      <c r="E17" s="46"/>
    </row>
    <row r="18" spans="1:5" ht="78.75" customHeight="1" x14ac:dyDescent="0.25">
      <c r="A18" s="51">
        <f>VLOOKUP(I4,kisiSBDP!$A$10:$L$17,3)</f>
        <v>0</v>
      </c>
      <c r="B18" s="51"/>
      <c r="C18" s="51" t="str">
        <f>VLOOKUP(I4,kisiSBDP!$A$10:$L$17,11)</f>
        <v>-</v>
      </c>
      <c r="D18" s="51"/>
      <c r="E18" s="51"/>
    </row>
    <row r="19" spans="1:5" ht="24" customHeight="1" x14ac:dyDescent="0.25">
      <c r="A19" s="46" t="s">
        <v>13</v>
      </c>
      <c r="B19" s="46"/>
      <c r="C19" s="51"/>
      <c r="D19" s="51"/>
      <c r="E19" s="51"/>
    </row>
    <row r="20" spans="1:5" ht="45.75" customHeight="1" x14ac:dyDescent="0.25">
      <c r="A20" s="51">
        <f>VLOOKUP(I4,kisiSBDP!$A$10:$L$17,4)</f>
        <v>0</v>
      </c>
      <c r="B20" s="51"/>
      <c r="C20" s="51"/>
      <c r="D20" s="51"/>
      <c r="E20" s="51"/>
    </row>
    <row r="21" spans="1:5" ht="24" customHeight="1" x14ac:dyDescent="0.25">
      <c r="A21" s="46" t="s">
        <v>14</v>
      </c>
      <c r="B21" s="46"/>
      <c r="C21" s="46" t="s">
        <v>15</v>
      </c>
      <c r="D21" s="46"/>
      <c r="E21" s="46"/>
    </row>
    <row r="22" spans="1:5" ht="44.25" customHeight="1" x14ac:dyDescent="0.25">
      <c r="A22" s="51">
        <f>VLOOKUP(I4,kisiSBDP!$A$10:$L$17,5)</f>
        <v>0</v>
      </c>
      <c r="B22" s="51"/>
      <c r="C22" s="51" t="str">
        <f>VLOOKUP(I4,kisiSBDP!$A$10:$L$17,12)</f>
        <v>-</v>
      </c>
      <c r="D22" s="51"/>
      <c r="E22" s="51"/>
    </row>
  </sheetData>
  <mergeCells count="35">
    <mergeCell ref="A21:B21"/>
    <mergeCell ref="C21:E21"/>
    <mergeCell ref="A22:B22"/>
    <mergeCell ref="C22:E22"/>
    <mergeCell ref="A16:B16"/>
    <mergeCell ref="D16:E16"/>
    <mergeCell ref="A17:B17"/>
    <mergeCell ref="C17:E17"/>
    <mergeCell ref="A18:B18"/>
    <mergeCell ref="C18:E20"/>
    <mergeCell ref="A19:B19"/>
    <mergeCell ref="A20:B20"/>
    <mergeCell ref="A12:B12"/>
    <mergeCell ref="C12:E12"/>
    <mergeCell ref="A13:B13"/>
    <mergeCell ref="C13:E13"/>
    <mergeCell ref="A15:B15"/>
    <mergeCell ref="D15:E15"/>
    <mergeCell ref="A7:B7"/>
    <mergeCell ref="D7:E7"/>
    <mergeCell ref="A8:B8"/>
    <mergeCell ref="C8:E8"/>
    <mergeCell ref="A9:B9"/>
    <mergeCell ref="C9:E11"/>
    <mergeCell ref="A10:B10"/>
    <mergeCell ref="A11:B11"/>
    <mergeCell ref="A1:D1"/>
    <mergeCell ref="H1:I2"/>
    <mergeCell ref="A2:A3"/>
    <mergeCell ref="B2:B3"/>
    <mergeCell ref="C3:D4"/>
    <mergeCell ref="H4:H6"/>
    <mergeCell ref="I4:I6"/>
    <mergeCell ref="A6:B6"/>
    <mergeCell ref="D6:E6"/>
  </mergeCells>
  <pageMargins left="0.70866141732283472" right="0.70866141732283472" top="0.55118110236220474" bottom="0.55118110236220474" header="0.31496062992125984" footer="0.31496062992125984"/>
  <pageSetup paperSize="256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pinner 1">
              <controlPr defaultSize="0" autoPict="0">
                <anchor moveWithCells="1" sizeWithCells="1">
                  <from>
                    <xdr:col>7</xdr:col>
                    <xdr:colOff>209550</xdr:colOff>
                    <xdr:row>5</xdr:row>
                    <xdr:rowOff>304800</xdr:rowOff>
                  </from>
                  <to>
                    <xdr:col>8</xdr:col>
                    <xdr:colOff>295275</xdr:colOff>
                    <xdr:row>6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6" zoomScale="60" zoomScaleNormal="100" workbookViewId="0">
      <pane xSplit="1" ySplit="4" topLeftCell="B13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RowHeight="15" x14ac:dyDescent="0.25"/>
  <cols>
    <col min="1" max="1" width="5" customWidth="1"/>
    <col min="2" max="2" width="42.140625" customWidth="1"/>
    <col min="3" max="3" width="33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23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8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tr">
        <f>": IPS"</f>
        <v>: IPS</v>
      </c>
    </row>
    <row r="7" spans="1:17" ht="15.75" x14ac:dyDescent="0.25">
      <c r="A7" s="2" t="s">
        <v>6</v>
      </c>
      <c r="C7" s="2" t="str">
        <f>": 4"&amp;" / Ganjil"</f>
        <v>: 4 / Ganjil</v>
      </c>
    </row>
    <row r="8" spans="1:17" ht="15.75" x14ac:dyDescent="0.25">
      <c r="A8" s="2" t="s">
        <v>21</v>
      </c>
      <c r="C8" s="2" t="s">
        <v>31</v>
      </c>
    </row>
    <row r="9" spans="1:17" ht="31.5" x14ac:dyDescent="0.25">
      <c r="A9" s="5" t="s">
        <v>22</v>
      </c>
      <c r="B9" s="27" t="s">
        <v>8</v>
      </c>
      <c r="C9" s="27" t="s">
        <v>11</v>
      </c>
      <c r="D9" s="27" t="s">
        <v>13</v>
      </c>
      <c r="E9" s="27" t="s">
        <v>23</v>
      </c>
      <c r="F9" s="15" t="s">
        <v>24</v>
      </c>
      <c r="G9" s="27" t="s">
        <v>9</v>
      </c>
      <c r="H9" s="15" t="s">
        <v>25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130.5" customHeight="1" x14ac:dyDescent="0.25">
      <c r="A10" s="6">
        <v>1</v>
      </c>
      <c r="B10" s="7" t="s">
        <v>32</v>
      </c>
      <c r="C10" s="7" t="s">
        <v>95</v>
      </c>
      <c r="D10" s="7" t="s">
        <v>96</v>
      </c>
      <c r="E10" s="7" t="s">
        <v>97</v>
      </c>
      <c r="F10" s="6" t="s">
        <v>33</v>
      </c>
      <c r="G10" s="6">
        <v>1</v>
      </c>
      <c r="H10" s="6">
        <v>2</v>
      </c>
      <c r="I10" s="6"/>
      <c r="J10" s="6" t="s">
        <v>35</v>
      </c>
      <c r="K10" s="6" t="s">
        <v>105</v>
      </c>
      <c r="L10" s="6" t="s">
        <v>77</v>
      </c>
      <c r="N10" s="19" t="s">
        <v>112</v>
      </c>
      <c r="O10" s="19" t="s">
        <v>113</v>
      </c>
      <c r="P10" s="19" t="s">
        <v>114</v>
      </c>
      <c r="Q10" s="19" t="s">
        <v>115</v>
      </c>
    </row>
    <row r="11" spans="1:17" ht="130.5" customHeight="1" x14ac:dyDescent="0.25">
      <c r="A11" s="6">
        <v>2</v>
      </c>
      <c r="B11" s="7" t="s">
        <v>32</v>
      </c>
      <c r="C11" s="7" t="s">
        <v>95</v>
      </c>
      <c r="D11" s="7" t="s">
        <v>96</v>
      </c>
      <c r="E11" s="7" t="s">
        <v>98</v>
      </c>
      <c r="F11" s="6" t="s">
        <v>33</v>
      </c>
      <c r="G11" s="6">
        <v>2</v>
      </c>
      <c r="H11" s="6">
        <v>2</v>
      </c>
      <c r="I11" s="6"/>
      <c r="J11" s="6" t="s">
        <v>35</v>
      </c>
      <c r="K11" s="6" t="s">
        <v>106</v>
      </c>
      <c r="L11" s="6" t="s">
        <v>45</v>
      </c>
      <c r="N11" s="19" t="s">
        <v>116</v>
      </c>
      <c r="O11" s="19" t="s">
        <v>117</v>
      </c>
      <c r="P11" s="19" t="s">
        <v>118</v>
      </c>
      <c r="Q11" s="19" t="s">
        <v>119</v>
      </c>
    </row>
    <row r="12" spans="1:17" ht="130.5" customHeight="1" x14ac:dyDescent="0.25">
      <c r="A12" s="6">
        <v>3</v>
      </c>
      <c r="B12" s="7" t="s">
        <v>32</v>
      </c>
      <c r="C12" s="7" t="s">
        <v>95</v>
      </c>
      <c r="D12" s="7" t="s">
        <v>96</v>
      </c>
      <c r="E12" s="7" t="s">
        <v>99</v>
      </c>
      <c r="F12" s="6" t="s">
        <v>33</v>
      </c>
      <c r="G12" s="6">
        <v>3</v>
      </c>
      <c r="H12" s="6">
        <v>2</v>
      </c>
      <c r="I12" s="6"/>
      <c r="J12" s="6" t="s">
        <v>35</v>
      </c>
      <c r="K12" s="6" t="s">
        <v>107</v>
      </c>
      <c r="L12" s="6" t="s">
        <v>45</v>
      </c>
      <c r="N12" s="19" t="s">
        <v>120</v>
      </c>
      <c r="O12" s="19" t="s">
        <v>121</v>
      </c>
      <c r="P12" s="19" t="s">
        <v>122</v>
      </c>
      <c r="Q12" s="19" t="s">
        <v>123</v>
      </c>
    </row>
    <row r="13" spans="1:17" ht="130.5" customHeight="1" x14ac:dyDescent="0.25">
      <c r="A13" s="6">
        <v>4</v>
      </c>
      <c r="B13" s="7" t="s">
        <v>32</v>
      </c>
      <c r="C13" s="7" t="s">
        <v>95</v>
      </c>
      <c r="D13" s="7" t="s">
        <v>96</v>
      </c>
      <c r="E13" s="7" t="s">
        <v>100</v>
      </c>
      <c r="F13" s="6" t="s">
        <v>33</v>
      </c>
      <c r="G13" s="6">
        <v>4</v>
      </c>
      <c r="H13" s="6">
        <v>2</v>
      </c>
      <c r="I13" s="6"/>
      <c r="J13" s="6" t="s">
        <v>35</v>
      </c>
      <c r="K13" s="6" t="s">
        <v>108</v>
      </c>
      <c r="L13" s="6" t="s">
        <v>77</v>
      </c>
      <c r="N13" s="19" t="s">
        <v>124</v>
      </c>
      <c r="O13" s="19" t="s">
        <v>125</v>
      </c>
      <c r="P13" s="19" t="s">
        <v>126</v>
      </c>
      <c r="Q13" s="19" t="s">
        <v>127</v>
      </c>
    </row>
    <row r="14" spans="1:17" ht="130.5" customHeight="1" x14ac:dyDescent="0.25">
      <c r="A14" s="6">
        <v>5</v>
      </c>
      <c r="B14" s="7" t="s">
        <v>32</v>
      </c>
      <c r="C14" s="7" t="s">
        <v>95</v>
      </c>
      <c r="D14" s="7" t="s">
        <v>96</v>
      </c>
      <c r="E14" s="7" t="s">
        <v>101</v>
      </c>
      <c r="F14" s="6" t="s">
        <v>33</v>
      </c>
      <c r="G14" s="6">
        <v>5</v>
      </c>
      <c r="H14" s="6">
        <v>2</v>
      </c>
      <c r="I14" s="6"/>
      <c r="J14" s="6" t="s">
        <v>35</v>
      </c>
      <c r="K14" s="6" t="s">
        <v>109</v>
      </c>
      <c r="L14" s="6" t="s">
        <v>58</v>
      </c>
      <c r="N14" s="19" t="s">
        <v>128</v>
      </c>
      <c r="O14" s="19" t="s">
        <v>129</v>
      </c>
      <c r="P14" s="19" t="s">
        <v>130</v>
      </c>
      <c r="Q14" s="19" t="s">
        <v>131</v>
      </c>
    </row>
    <row r="15" spans="1:17" ht="130.5" customHeight="1" x14ac:dyDescent="0.25">
      <c r="A15" s="6">
        <v>6</v>
      </c>
      <c r="B15" s="7" t="s">
        <v>32</v>
      </c>
      <c r="C15" s="7" t="s">
        <v>95</v>
      </c>
      <c r="D15" s="7" t="s">
        <v>96</v>
      </c>
      <c r="E15" s="7" t="s">
        <v>103</v>
      </c>
      <c r="F15" s="6" t="s">
        <v>63</v>
      </c>
      <c r="G15" s="6">
        <v>6</v>
      </c>
      <c r="H15" s="6">
        <v>20</v>
      </c>
      <c r="I15" s="6"/>
      <c r="J15" s="6" t="s">
        <v>35</v>
      </c>
      <c r="K15" s="6" t="s">
        <v>110</v>
      </c>
      <c r="L15" s="6" t="s">
        <v>102</v>
      </c>
      <c r="N15" s="19"/>
      <c r="O15" s="19"/>
      <c r="P15" s="19"/>
      <c r="Q15" s="19"/>
    </row>
    <row r="16" spans="1:17" ht="130.5" customHeight="1" x14ac:dyDescent="0.25">
      <c r="A16" s="6">
        <v>7</v>
      </c>
      <c r="B16" s="7" t="s">
        <v>32</v>
      </c>
      <c r="C16" s="7" t="s">
        <v>95</v>
      </c>
      <c r="D16" s="7" t="s">
        <v>96</v>
      </c>
      <c r="E16" s="7" t="s">
        <v>104</v>
      </c>
      <c r="F16" s="6" t="s">
        <v>71</v>
      </c>
      <c r="G16" s="6">
        <v>7</v>
      </c>
      <c r="H16" s="6">
        <v>30</v>
      </c>
      <c r="I16" s="6"/>
      <c r="J16" s="6" t="s">
        <v>35</v>
      </c>
      <c r="K16" s="6" t="s">
        <v>111</v>
      </c>
      <c r="L16" s="6" t="s">
        <v>78</v>
      </c>
      <c r="N16" s="19"/>
      <c r="O16" s="19"/>
      <c r="P16" s="19"/>
      <c r="Q16" s="19"/>
    </row>
    <row r="17" spans="1:17" ht="130.5" customHeight="1" x14ac:dyDescent="0.25">
      <c r="A17" s="6">
        <v>8</v>
      </c>
      <c r="B17" s="7" t="s">
        <v>74</v>
      </c>
      <c r="C17" s="7"/>
      <c r="D17" s="7"/>
      <c r="E17" s="7"/>
      <c r="F17" s="7"/>
      <c r="G17" s="7"/>
      <c r="H17" s="7"/>
      <c r="I17" s="7" t="s">
        <v>74</v>
      </c>
      <c r="J17" s="7" t="s">
        <v>74</v>
      </c>
      <c r="K17" s="7" t="s">
        <v>74</v>
      </c>
      <c r="L17" s="7" t="s">
        <v>74</v>
      </c>
      <c r="N17" s="19"/>
      <c r="O17" s="19"/>
      <c r="P17" s="19"/>
      <c r="Q17" s="19"/>
    </row>
    <row r="18" spans="1:17" ht="15.75" x14ac:dyDescent="0.25">
      <c r="B18" s="2"/>
    </row>
    <row r="19" spans="1:17" ht="15.75" x14ac:dyDescent="0.25">
      <c r="B19" s="2"/>
    </row>
    <row r="20" spans="1:17" ht="15.75" x14ac:dyDescent="0.25">
      <c r="B20" s="2"/>
      <c r="C20" s="2"/>
    </row>
    <row r="21" spans="1:17" ht="15.75" x14ac:dyDescent="0.25">
      <c r="A21" s="2"/>
    </row>
    <row r="22" spans="1:17" ht="15.75" x14ac:dyDescent="0.25">
      <c r="A22" s="2"/>
    </row>
    <row r="23" spans="1:17" ht="15.75" x14ac:dyDescent="0.25">
      <c r="A23" s="2"/>
    </row>
    <row r="24" spans="1:17" ht="15.75" x14ac:dyDescent="0.25">
      <c r="A24" s="2"/>
    </row>
    <row r="25" spans="1:17" ht="15.75" x14ac:dyDescent="0.25">
      <c r="B25" s="3"/>
      <c r="C25" s="3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256" scale="75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8"/>
  <sheetViews>
    <sheetView workbookViewId="0">
      <selection activeCell="C5" sqref="C5"/>
    </sheetView>
  </sheetViews>
  <sheetFormatPr defaultRowHeight="15" x14ac:dyDescent="0.25"/>
  <cols>
    <col min="1" max="1" width="4" customWidth="1"/>
    <col min="2" max="2" width="81.140625" customWidth="1"/>
    <col min="3" max="6" width="25" style="12" customWidth="1"/>
  </cols>
  <sheetData>
    <row r="4" spans="1:6" x14ac:dyDescent="0.25">
      <c r="B4" t="s">
        <v>132</v>
      </c>
      <c r="C4" s="12" t="s">
        <v>36</v>
      </c>
      <c r="D4" s="12" t="s">
        <v>58</v>
      </c>
      <c r="E4" s="12" t="s">
        <v>77</v>
      </c>
      <c r="F4" s="12" t="s">
        <v>45</v>
      </c>
    </row>
    <row r="5" spans="1:6" x14ac:dyDescent="0.25">
      <c r="A5">
        <v>1</v>
      </c>
      <c r="B5" t="str">
        <f>kisiPKN!K$10</f>
        <v>Kesadaran manusia akan tingkah laku atau perbuatan yang di sengaja maupun tidak di sengaja disebut ….</v>
      </c>
      <c r="C5" s="12" t="str">
        <f>kisiPKN!$N$10</f>
        <v>kerukunan</v>
      </c>
      <c r="D5" s="12" t="str">
        <f>kisiPKN!$O$10</f>
        <v>perpecahan</v>
      </c>
      <c r="E5" s="12" t="str">
        <f>kisiPKN!$P$10</f>
        <v>peperangan</v>
      </c>
      <c r="F5" s="12" t="str">
        <f>kisiPKN!$Q$10</f>
        <v>bencana alam</v>
      </c>
    </row>
    <row r="6" spans="1:6" x14ac:dyDescent="0.25">
      <c r="A6">
        <v>2</v>
      </c>
      <c r="B6" t="str">
        <f>kisiPKN!K$11</f>
        <v xml:space="preserve"> Makna dari rasa tanggung jawab adalah ….</v>
      </c>
      <c r="C6" s="12" t="str">
        <f>kisiPKN!$N$11</f>
        <v>pancasila</v>
      </c>
      <c r="D6" s="12" t="str">
        <f>kisiPKN!$O$11</f>
        <v>keragaman</v>
      </c>
      <c r="E6" s="12" t="str">
        <f>kisiPKN!$P$11</f>
        <v>tutwuri handayani</v>
      </c>
      <c r="F6" s="12" t="str">
        <f>kisiPKN!$Q$11</f>
        <v>bhinneka tunggal ika</v>
      </c>
    </row>
    <row r="7" spans="1:6" x14ac:dyDescent="0.25">
      <c r="A7">
        <v>3</v>
      </c>
      <c r="B7" t="str">
        <f>kisiPKN!K$12</f>
        <v xml:space="preserve"> Salah satu bentuk perilaku yang bertanggung jawab di lingkungan masyarakat adalah ….</v>
      </c>
      <c r="C7" s="12" t="str">
        <f>kisiPKN!$N$12</f>
        <v>menghormati perbedaan</v>
      </c>
      <c r="D7" s="12" t="str">
        <f>kisiPKN!$O$12</f>
        <v>bersikap sabar</v>
      </c>
      <c r="E7" s="12" t="str">
        <f>kisiPKN!$P$12</f>
        <v>menghargai pendapat orang lain</v>
      </c>
      <c r="F7" s="12" t="str">
        <f>kisiPKN!$Q$12</f>
        <v>melarang teman yang akan beribadah</v>
      </c>
    </row>
    <row r="8" spans="1:6" x14ac:dyDescent="0.25">
      <c r="A8">
        <v>4</v>
      </c>
      <c r="B8" t="str">
        <f>kisiPKN!K$13</f>
        <v xml:space="preserve"> Salah satu bentuk perilaku yang bertanggung jawab di lingkungan keluarga adalah ….</v>
      </c>
      <c r="C8" s="12" t="str">
        <f>kisiPKN!$N$13</f>
        <v>dijauhi teman</v>
      </c>
      <c r="D8" s="12" t="str">
        <f>kisiPKN!$O$13</f>
        <v>dijadikan pemimpin</v>
      </c>
      <c r="E8" s="12" t="str">
        <f>kisiPKN!$P$13</f>
        <v>disukai semua teman</v>
      </c>
      <c r="F8" s="12" t="str">
        <f>kisiPKN!$Q$13</f>
        <v>dijadikan sahabat terbaik</v>
      </c>
    </row>
    <row r="9" spans="1:6" x14ac:dyDescent="0.25">
      <c r="A9">
        <v>5</v>
      </c>
      <c r="B9" t="str">
        <f>kisiPKN!K$14</f>
        <v>Berikut ini yang bukan prinsip untuk memenuhi mufakat yang baik adalah ….</v>
      </c>
      <c r="C9" s="12" t="str">
        <f>kisiPKN!$N$14</f>
        <v>menimbulkan perpecahan</v>
      </c>
      <c r="D9" s="12" t="str">
        <f>kisiPKN!$O$14</f>
        <v>menumbuhkan rasa persatuan dan kesatuan</v>
      </c>
      <c r="E9" s="12" t="str">
        <f>kisiPKN!$P$14</f>
        <v>tidak mau bermain dengan teman berbeda suku</v>
      </c>
      <c r="F9" s="12" t="str">
        <f>kisiPKN!$Q$14</f>
        <v>tidak mengenal budaya lain</v>
      </c>
    </row>
    <row r="10" spans="1:6" x14ac:dyDescent="0.25">
      <c r="A10">
        <v>6</v>
      </c>
      <c r="B10" t="str">
        <f>kisiPKN!K$15</f>
        <v>Apa yang dimaksud tanggung jawab ?</v>
      </c>
    </row>
    <row r="11" spans="1:6" x14ac:dyDescent="0.25">
      <c r="A11">
        <v>7</v>
      </c>
      <c r="B11" t="str">
        <f>kisiPKN!K$16</f>
        <v>    Bagaimana cara meningkatkan kesadaran bertanggung jawab pada diri sendiri ?</v>
      </c>
    </row>
    <row r="12" spans="1:6" x14ac:dyDescent="0.25">
      <c r="A12">
        <v>8</v>
      </c>
      <c r="B12">
        <f>kisiPKN!K$17</f>
        <v>0</v>
      </c>
    </row>
    <row r="13" spans="1:6" x14ac:dyDescent="0.25">
      <c r="B13" t="s">
        <v>133</v>
      </c>
      <c r="C13" s="12" t="s">
        <v>36</v>
      </c>
      <c r="D13" s="12" t="s">
        <v>58</v>
      </c>
      <c r="E13" s="12" t="s">
        <v>77</v>
      </c>
      <c r="F13" s="12" t="s">
        <v>45</v>
      </c>
    </row>
    <row r="14" spans="1:6" x14ac:dyDescent="0.25">
      <c r="A14">
        <v>1</v>
      </c>
      <c r="B14" t="str">
        <f>kisiBID!K$10</f>
        <v>  Kata tanya yang tepat untuk mendapatkan informasi tentang tempat berlangsungnya peristiwa adalah ….</v>
      </c>
      <c r="C14" s="12">
        <f>kisiBID!$N$10</f>
        <v>0</v>
      </c>
      <c r="D14" s="12">
        <f>kisiBID!$O$10</f>
        <v>0</v>
      </c>
      <c r="E14" s="12">
        <f>kisiBID!$P$10</f>
        <v>0</v>
      </c>
      <c r="F14" s="12">
        <f>kisiBID!$Q$10</f>
        <v>0</v>
      </c>
    </row>
    <row r="15" spans="1:6" x14ac:dyDescent="0.25">
      <c r="A15">
        <v>2</v>
      </c>
      <c r="B15" t="str">
        <f>kisiBID!K$11</f>
        <v>Ekspresi keingintahuan seseorang akan sebuah informasi yang akan dituangkan dalam sebuah kalimat tanya disebut ….</v>
      </c>
      <c r="C15" s="12">
        <f>kisiBID!$N$11</f>
        <v>0</v>
      </c>
      <c r="D15" s="12">
        <f>kisiBID!$O$11</f>
        <v>0</v>
      </c>
      <c r="E15" s="12">
        <f>kisiBID!$P$11</f>
        <v>0</v>
      </c>
      <c r="F15" s="12">
        <f>kisiBID!$Q$11</f>
        <v>0</v>
      </c>
    </row>
    <row r="16" spans="1:6" x14ac:dyDescent="0.25">
      <c r="A16">
        <v>3</v>
      </c>
      <c r="B16" t="str">
        <f>kisiBID!K$12</f>
        <v xml:space="preserve"> Kata tanya yang tepat untuk menanyakan suatu keadaan atau kejelasan tentang sesuatu hal atau proses pengerjaan sesuatu adalah ….</v>
      </c>
      <c r="C16" s="12">
        <f>kisiBID!$N$12</f>
        <v>0</v>
      </c>
      <c r="D16" s="12">
        <f>kisiBID!$O$12</f>
        <v>0</v>
      </c>
      <c r="E16" s="12">
        <f>kisiBID!$P$12</f>
        <v>0</v>
      </c>
      <c r="F16" s="12">
        <f>kisiBID!$Q$12</f>
        <v>0</v>
      </c>
    </row>
    <row r="17" spans="1:6" x14ac:dyDescent="0.25">
      <c r="A17">
        <v>4</v>
      </c>
      <c r="B17" t="str">
        <f>kisiBID!K$13</f>
        <v>  Berikut ini yang bukan macam-macam kata tanya adalah ….</v>
      </c>
      <c r="C17" s="12">
        <f>kisiBID!$N$13</f>
        <v>0</v>
      </c>
      <c r="D17" s="12">
        <f>kisiBID!$O$13</f>
        <v>0</v>
      </c>
      <c r="E17" s="12">
        <f>kisiBID!$P$13</f>
        <v>0</v>
      </c>
      <c r="F17" s="12">
        <f>kisiBID!$Q$13</f>
        <v>0</v>
      </c>
    </row>
    <row r="18" spans="1:6" x14ac:dyDescent="0.25">
      <c r="A18">
        <v>5</v>
      </c>
      <c r="B18" t="str">
        <f>kisiBID!K$14</f>
        <v>Rumus yang berisi isi penyusun berita atau cerita biasa disebut ….</v>
      </c>
      <c r="C18" s="12">
        <f>kisiBID!$N$14</f>
        <v>0</v>
      </c>
      <c r="D18" s="12">
        <f>kisiBID!$O$14</f>
        <v>0</v>
      </c>
      <c r="E18" s="12">
        <f>kisiBID!$P$14</f>
        <v>0</v>
      </c>
      <c r="F18" s="12">
        <f>kisiBID!$Q$14</f>
        <v>0</v>
      </c>
    </row>
    <row r="19" spans="1:6" x14ac:dyDescent="0.25">
      <c r="A19">
        <v>6</v>
      </c>
      <c r="B19" t="str">
        <f>kisiBID!K$15</f>
        <v xml:space="preserve">…………….. kebakaran dipasar baru itu terjadi </v>
      </c>
    </row>
    <row r="20" spans="1:6" x14ac:dyDescent="0.25">
      <c r="A20">
        <v>7</v>
      </c>
      <c r="B20" t="str">
        <f>kisiBID!K$16</f>
        <v xml:space="preserve"> Buatlah pertanyaan dengan menggunakan kalimat tanya “Bagaimana” !</v>
      </c>
    </row>
    <row r="21" spans="1:6" x14ac:dyDescent="0.25">
      <c r="A21">
        <v>8</v>
      </c>
      <c r="B21" t="str">
        <f>kisiBID!K$17</f>
        <v>-</v>
      </c>
      <c r="C21" s="12" t="s">
        <v>36</v>
      </c>
      <c r="D21" s="12" t="s">
        <v>58</v>
      </c>
      <c r="E21" s="12" t="s">
        <v>77</v>
      </c>
      <c r="F21" s="12" t="s">
        <v>45</v>
      </c>
    </row>
    <row r="22" spans="1:6" x14ac:dyDescent="0.25">
      <c r="B22" t="s">
        <v>134</v>
      </c>
      <c r="C22" s="12" t="str">
        <f>kisiIPA!$N$10</f>
        <v>kerukunan</v>
      </c>
      <c r="D22" s="12" t="str">
        <f>kisiIPA!$O$10</f>
        <v>perpecahan</v>
      </c>
      <c r="E22" s="12" t="str">
        <f>kisiIPA!$P$10</f>
        <v>peperangan</v>
      </c>
      <c r="F22" s="12" t="str">
        <f>kisiIPA!$Q$10</f>
        <v>bencana alam</v>
      </c>
    </row>
    <row r="23" spans="1:6" x14ac:dyDescent="0.25">
      <c r="A23">
        <v>1</v>
      </c>
      <c r="B23" t="str">
        <f>kisiIPA!K$10</f>
        <v>  Rambut hidung dan selaput lendir berguna untuk ....</v>
      </c>
      <c r="C23" s="12" t="str">
        <f>kisiIPA!$N$11</f>
        <v>pancasila</v>
      </c>
      <c r="D23" s="12" t="str">
        <f>kisiIPA!$O$11</f>
        <v>keragaman</v>
      </c>
      <c r="E23" s="12" t="str">
        <f>kisiIPA!$P$11</f>
        <v>tutwuri handayani</v>
      </c>
      <c r="F23" s="12" t="str">
        <f>kisiIPA!$Q$11</f>
        <v>bhinneka tunggal ika</v>
      </c>
    </row>
    <row r="24" spans="1:6" x14ac:dyDescent="0.25">
      <c r="A24">
        <v>2</v>
      </c>
      <c r="B24" t="str">
        <f>kisiIPA!K$11</f>
        <v xml:space="preserve"> Cacing bernafas dengan menggunakan ….</v>
      </c>
      <c r="C24" s="12" t="str">
        <f>kisiIPA!$N$12</f>
        <v>menghormati perbedaan</v>
      </c>
      <c r="D24" s="12" t="str">
        <f>kisiIPA!$O$12</f>
        <v>bersikap sabar</v>
      </c>
      <c r="E24" s="12" t="str">
        <f>kisiIPA!$P$12</f>
        <v>menghargai pendapat orang lain</v>
      </c>
      <c r="F24" s="12" t="str">
        <f>kisiIPA!$Q$12</f>
        <v>melarang teman yang akan beribadah</v>
      </c>
    </row>
    <row r="25" spans="1:6" x14ac:dyDescent="0.25">
      <c r="A25">
        <v>3</v>
      </c>
      <c r="B25" t="str">
        <f>kisiIPA!K$12</f>
        <v>1.      Gelembung-gelembung halus didalam paru-paru, tempat terjadinya pertukaran oksigen dan karbon dioksida disebut ….</v>
      </c>
      <c r="C25" s="12" t="str">
        <f>kisiIPA!$N$13</f>
        <v>dijauhi teman</v>
      </c>
      <c r="D25" s="12" t="str">
        <f>kisiIPA!$O$13</f>
        <v>dijadikan pemimpin</v>
      </c>
      <c r="E25" s="12" t="str">
        <f>kisiIPA!$P$13</f>
        <v>disukai semua teman</v>
      </c>
      <c r="F25" s="12" t="str">
        <f>kisiIPA!$Q$13</f>
        <v>dijadikan sahabat terbaik</v>
      </c>
    </row>
    <row r="26" spans="1:6" x14ac:dyDescent="0.25">
      <c r="A26">
        <v>4</v>
      </c>
      <c r="B26" t="str">
        <f>kisiIPA!K$13</f>
        <v xml:space="preserve"> Organ pernafasan pada manusia yang berfungsi untuk mengatur makanan agar tidak masuk ke tenggorokan yaitu ….</v>
      </c>
      <c r="C26" s="12" t="str">
        <f>kisiIPA!$N$14</f>
        <v>menimbulkan perpecahan</v>
      </c>
      <c r="D26" s="12" t="str">
        <f>kisiIPA!$O$14</f>
        <v>menumbuhkan rasa persatuan dan kesatuan</v>
      </c>
      <c r="E26" s="12" t="str">
        <f>kisiIPA!$P$14</f>
        <v>tidak mau bermain dengan teman berbeda suku</v>
      </c>
      <c r="F26" s="12" t="str">
        <f>kisiIPA!$Q$14</f>
        <v>tidak mengenal budaya lain</v>
      </c>
    </row>
    <row r="27" spans="1:6" x14ac:dyDescent="0.25">
      <c r="A27">
        <v>5</v>
      </c>
      <c r="B27" t="str">
        <f>kisiIPA!K$14</f>
        <v xml:space="preserve"> Alat pernafasan pada manusia adalah ….</v>
      </c>
    </row>
    <row r="28" spans="1:6" x14ac:dyDescent="0.25">
      <c r="A28">
        <v>6</v>
      </c>
      <c r="B28" t="str">
        <f>kisiIPA!K$15</f>
        <v xml:space="preserve"> Organ pernafasan yang berfungsi untuk menyediakan tempat bagi udara yang dibawa masuk dan udara yang akan di keluarkan adalah ….</v>
      </c>
    </row>
    <row r="29" spans="1:6" x14ac:dyDescent="0.25">
      <c r="A29">
        <v>7</v>
      </c>
      <c r="B29" t="str">
        <f>kisiIPA!K$16</f>
        <v>Mengapa manusia pada waktu bernafas membutuhkan oksigen ?</v>
      </c>
    </row>
    <row r="30" spans="1:6" x14ac:dyDescent="0.25">
      <c r="A30">
        <v>8</v>
      </c>
      <c r="B30">
        <f>kisiIPA!K$17</f>
        <v>0</v>
      </c>
    </row>
    <row r="31" spans="1:6" x14ac:dyDescent="0.25">
      <c r="B31" t="s">
        <v>135</v>
      </c>
      <c r="C31" s="12" t="s">
        <v>36</v>
      </c>
      <c r="D31" s="12" t="s">
        <v>58</v>
      </c>
      <c r="E31" s="12" t="s">
        <v>77</v>
      </c>
      <c r="F31" s="12" t="s">
        <v>45</v>
      </c>
    </row>
    <row r="32" spans="1:6" x14ac:dyDescent="0.25">
      <c r="A32">
        <v>1</v>
      </c>
      <c r="B32" t="str">
        <f>kisiIPS!K$10</f>
        <v>Penduduk di pesisir pantai umumnya bekerja sebagai ….</v>
      </c>
      <c r="C32" s="12" t="str">
        <f>kisiIPS!$N$10</f>
        <v>bubuy bulan</v>
      </c>
      <c r="D32" s="12" t="str">
        <f>kisiIPS!$O$10</f>
        <v>suwe ora jamu</v>
      </c>
      <c r="E32" s="12" t="str">
        <f>kisiIPS!$P$10</f>
        <v>ayam den lapeh</v>
      </c>
      <c r="F32" s="12" t="str">
        <f>kisiIPS!$Q$10</f>
        <v>yamko rambe yamko</v>
      </c>
    </row>
    <row r="33" spans="1:6" x14ac:dyDescent="0.25">
      <c r="A33">
        <v>2</v>
      </c>
      <c r="B33" t="str">
        <f>kisiIPS!K$11</f>
        <v xml:space="preserve"> Petani garam di pesisir pantai memproduksi garam dari bahan baku ….</v>
      </c>
      <c r="C33" s="12" t="str">
        <f>kisiIPS!$N$11</f>
        <v>kalimantan tengah</v>
      </c>
      <c r="D33" s="12" t="str">
        <f>kisiIPS!$O$11</f>
        <v>sulawesi barat</v>
      </c>
      <c r="E33" s="12" t="str">
        <f>kisiIPS!$P$11</f>
        <v>madura</v>
      </c>
      <c r="F33" s="12" t="str">
        <f>kisiIPS!$Q$11</f>
        <v>bali</v>
      </c>
    </row>
    <row r="34" spans="1:6" x14ac:dyDescent="0.25">
      <c r="A34">
        <v>3</v>
      </c>
      <c r="B34" t="str">
        <f>kisiIPS!K$12</f>
        <v>Nelayan menjual ikan hasil tangkapannya ke …</v>
      </c>
      <c r="C34" s="12" t="str">
        <f>kisiIPS!$N$12</f>
        <v>kalimantan</v>
      </c>
      <c r="D34" s="12" t="str">
        <f>kisiIPS!$O$12</f>
        <v>sumatera</v>
      </c>
      <c r="E34" s="12" t="str">
        <f>kisiIPS!$P$12</f>
        <v>papua</v>
      </c>
      <c r="F34" s="12" t="str">
        <f>kisiIPS!$Q$12</f>
        <v>jawa</v>
      </c>
    </row>
    <row r="35" spans="1:6" x14ac:dyDescent="0.25">
      <c r="A35">
        <v>4</v>
      </c>
      <c r="B35" t="str">
        <f>kisiIPS!K$13</f>
        <v>Dibawah ini bukan fungsi dari pelabuhan yaiu …</v>
      </c>
      <c r="C35" s="12" t="str">
        <f>kisiIPS!$N$13</f>
        <v>kujang dan golok</v>
      </c>
      <c r="D35" s="12" t="str">
        <f>kisiIPS!$O$13</f>
        <v>siwah dan parang</v>
      </c>
      <c r="E35" s="12" t="str">
        <f>kisiIPS!$P$13</f>
        <v>celurit dan rencong</v>
      </c>
      <c r="F35" s="12" t="str">
        <f>kisiIPS!$Q$13</f>
        <v>rencong dan siwah</v>
      </c>
    </row>
    <row r="36" spans="1:6" x14ac:dyDescent="0.25">
      <c r="A36">
        <v>5</v>
      </c>
      <c r="B36" t="str">
        <f>kisiIPS!K$14</f>
        <v>Wilayah Indonesia terletak di antara dua benua, yaitu …</v>
      </c>
      <c r="C36" s="12" t="str">
        <f>kisiIPS!$N$14</f>
        <v>kalimantan</v>
      </c>
      <c r="D36" s="12" t="str">
        <f>kisiIPS!$O$14</f>
        <v>papua</v>
      </c>
      <c r="E36" s="12" t="str">
        <f>kisiIPS!$P$14</f>
        <v>jawa</v>
      </c>
      <c r="F36" s="12" t="str">
        <f>kisiIPS!$Q$14</f>
        <v>bali</v>
      </c>
    </row>
    <row r="37" spans="1:6" x14ac:dyDescent="0.25">
      <c r="A37">
        <v>6</v>
      </c>
      <c r="B37" t="str">
        <f>kisiIPS!K$15</f>
        <v>Tulislah fungsi bandara bagi masyarakat !</v>
      </c>
    </row>
    <row r="38" spans="1:6" x14ac:dyDescent="0.25">
      <c r="A38">
        <v>7</v>
      </c>
      <c r="B38" t="str">
        <f>kisiIPS!K$16</f>
        <v xml:space="preserve">Sebutkan lima macam rumah adat beserta asal daerahnya </v>
      </c>
    </row>
    <row r="39" spans="1:6" x14ac:dyDescent="0.25">
      <c r="A39">
        <v>8</v>
      </c>
      <c r="B39" t="str">
        <f>kisiIPS!K$17</f>
        <v>-</v>
      </c>
    </row>
    <row r="40" spans="1:6" x14ac:dyDescent="0.25">
      <c r="B40" t="s">
        <v>136</v>
      </c>
      <c r="C40" s="12" t="s">
        <v>36</v>
      </c>
      <c r="D40" s="12" t="s">
        <v>58</v>
      </c>
      <c r="E40" s="12" t="s">
        <v>77</v>
      </c>
      <c r="F40" s="12" t="s">
        <v>45</v>
      </c>
    </row>
    <row r="41" spans="1:6" x14ac:dyDescent="0.25">
      <c r="A41">
        <v>1</v>
      </c>
      <c r="B41" t="str">
        <f>kisiSBDP!K$10</f>
        <v>lama waktu yang diperlukan untuk memperagakan sebuah tari disebut …</v>
      </c>
      <c r="C41" s="12" t="str">
        <f>kisiSBDP!$N$10</f>
        <v>deskripsi</v>
      </c>
      <c r="D41" s="12" t="str">
        <f>kisiSBDP!$O$10</f>
        <v>intonasi</v>
      </c>
      <c r="E41" s="12" t="str">
        <f>kisiSBDP!$P$10</f>
        <v>durasi</v>
      </c>
      <c r="F41" s="12" t="str">
        <f>kisiSBDP!$Q$10</f>
        <v>narasi</v>
      </c>
    </row>
    <row r="42" spans="1:6" x14ac:dyDescent="0.25">
      <c r="A42">
        <v>2</v>
      </c>
      <c r="B42" t="str">
        <f>kisiSBDP!K$11</f>
        <v>berikut yang tidak termasuk unsur dasar tari adalah gerak …</v>
      </c>
      <c r="C42" s="12" t="str">
        <f>kisiSBDP!$N$11</f>
        <v>kaki</v>
      </c>
      <c r="D42" s="12" t="str">
        <f>kisiSBDP!$O$11</f>
        <v>tangan</v>
      </c>
      <c r="E42" s="12" t="str">
        <f>kisiSBDP!$P$11</f>
        <v>kepala</v>
      </c>
      <c r="F42" s="12" t="str">
        <f>kisiSBDP!$Q$11</f>
        <v>pinggul</v>
      </c>
    </row>
    <row r="43" spans="1:6" x14ac:dyDescent="0.25">
      <c r="A43">
        <v>3</v>
      </c>
      <c r="B43" t="str">
        <f>kisiSBDP!K$12</f>
        <v>tari yang berasal dari aceh dan termasuk dalam tari berkelompok adalah tari …</v>
      </c>
      <c r="C43" s="12" t="str">
        <f>kisiSBDP!$N$12</f>
        <v>gambyong</v>
      </c>
      <c r="D43" s="12" t="str">
        <f>kisiSBDP!$O$12</f>
        <v>gandrung</v>
      </c>
      <c r="E43" s="12" t="str">
        <f>kisiSBDP!$P$12</f>
        <v>bedana</v>
      </c>
      <c r="F43" s="12" t="str">
        <f>kisiSBDP!$Q$12</f>
        <v>saman</v>
      </c>
    </row>
    <row r="44" spans="1:6" x14ac:dyDescent="0.25">
      <c r="A44">
        <v>4</v>
      </c>
      <c r="B44" t="str">
        <f>kisiSBDP!K$13</f>
        <v>penjelasan yang tidak menunjukkan ciri-ciri tari reog adalah …</v>
      </c>
      <c r="C44" s="12" t="str">
        <f>kisiSBDP!$N$13</f>
        <v>berasal dari ponorogo</v>
      </c>
      <c r="D44" s="12" t="str">
        <f>kisiSBDP!$O$13</f>
        <v>ditampilkan diruang luas</v>
      </c>
      <c r="E44" s="12" t="str">
        <f>kisiSBDP!$P$13</f>
        <v>mengenakan topeng naga raksasa</v>
      </c>
      <c r="F44" s="12" t="str">
        <f>kisiSBDP!$Q$13</f>
        <v>memerlukan tenaga besar untuk menampilkannya</v>
      </c>
    </row>
    <row r="45" spans="1:6" x14ac:dyDescent="0.25">
      <c r="A45">
        <v>5</v>
      </c>
      <c r="B45" t="str">
        <f>kisiSBDP!K$14</f>
        <v>hal utama yang perlu diperhatikan dalam membawakan tari kelompok adalah …</v>
      </c>
      <c r="C45" s="12" t="str">
        <f>kisiSBDP!$N$14</f>
        <v>kostum</v>
      </c>
      <c r="D45" s="12" t="str">
        <f>kisiSBDP!$O$14</f>
        <v>kekompakan</v>
      </c>
      <c r="E45" s="12" t="str">
        <f>kisiSBDP!$P$14</f>
        <v>lamanya waktu</v>
      </c>
      <c r="F45" s="12" t="str">
        <f>kisiSBDP!$Q$14</f>
        <v>musik pengiring</v>
      </c>
    </row>
    <row r="46" spans="1:6" x14ac:dyDescent="0.25">
      <c r="A46">
        <v>6</v>
      </c>
      <c r="B46" t="str">
        <f>kisiSBDP!K$15</f>
        <v>tarian yang berasal dari daerah maluku adalah …</v>
      </c>
    </row>
    <row r="47" spans="1:6" x14ac:dyDescent="0.25">
      <c r="A47">
        <v>7</v>
      </c>
      <c r="B47" t="str">
        <f>kisiSBDP!K$16</f>
        <v>tuliskan 5 contoh nama tari daerah beserta asal provinsinya!</v>
      </c>
    </row>
    <row r="48" spans="1:6" x14ac:dyDescent="0.25">
      <c r="A48">
        <v>8</v>
      </c>
      <c r="B48" t="str">
        <f>kisiSBDP!K$17</f>
        <v>-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8"/>
  <sheetViews>
    <sheetView zoomScale="55" zoomScaleNormal="55" workbookViewId="0">
      <selection activeCell="C14" sqref="C14:F14"/>
    </sheetView>
  </sheetViews>
  <sheetFormatPr defaultRowHeight="15" x14ac:dyDescent="0.25"/>
  <cols>
    <col min="1" max="1" width="4" customWidth="1"/>
    <col min="2" max="2" width="81.140625" customWidth="1"/>
    <col min="3" max="6" width="25" style="12" customWidth="1"/>
  </cols>
  <sheetData>
    <row r="4" spans="1:6" x14ac:dyDescent="0.25">
      <c r="B4" t="s">
        <v>132</v>
      </c>
      <c r="C4" s="12" t="s">
        <v>36</v>
      </c>
      <c r="D4" s="12" t="s">
        <v>58</v>
      </c>
      <c r="E4" s="12" t="s">
        <v>77</v>
      </c>
      <c r="F4" s="12" t="s">
        <v>45</v>
      </c>
    </row>
    <row r="5" spans="1:6" x14ac:dyDescent="0.25">
      <c r="A5">
        <v>1</v>
      </c>
      <c r="B5" t="str">
        <f>kisiPKN!K$10</f>
        <v>Kesadaran manusia akan tingkah laku atau perbuatan yang di sengaja maupun tidak di sengaja disebut ….</v>
      </c>
      <c r="C5" s="12" t="str">
        <f>kisiPKN!$N$10</f>
        <v>kerukunan</v>
      </c>
      <c r="D5" s="12" t="str">
        <f>kisiPKN!$O$10</f>
        <v>perpecahan</v>
      </c>
      <c r="E5" s="12" t="str">
        <f>kisiPKN!$P$10</f>
        <v>peperangan</v>
      </c>
      <c r="F5" s="12" t="str">
        <f>kisiPKN!$Q$10</f>
        <v>bencana alam</v>
      </c>
    </row>
    <row r="6" spans="1:6" x14ac:dyDescent="0.25">
      <c r="A6">
        <v>2</v>
      </c>
      <c r="B6" t="str">
        <f>kisiPKN!K$11</f>
        <v xml:space="preserve"> Makna dari rasa tanggung jawab adalah ….</v>
      </c>
      <c r="C6" s="12" t="str">
        <f>kisiPKN!$N$11</f>
        <v>pancasila</v>
      </c>
      <c r="D6" s="12" t="str">
        <f>kisiPKN!$O$11</f>
        <v>keragaman</v>
      </c>
      <c r="E6" s="12" t="str">
        <f>kisiPKN!$P$11</f>
        <v>tutwuri handayani</v>
      </c>
      <c r="F6" s="12" t="str">
        <f>kisiPKN!$Q$11</f>
        <v>bhinneka tunggal ika</v>
      </c>
    </row>
    <row r="7" spans="1:6" x14ac:dyDescent="0.25">
      <c r="A7">
        <v>3</v>
      </c>
      <c r="B7" t="str">
        <f>kisiPKN!K$12</f>
        <v xml:space="preserve"> Salah satu bentuk perilaku yang bertanggung jawab di lingkungan masyarakat adalah ….</v>
      </c>
      <c r="C7" s="12" t="str">
        <f>kisiPKN!$N$12</f>
        <v>menghormati perbedaan</v>
      </c>
      <c r="D7" s="12" t="str">
        <f>kisiPKN!$O$12</f>
        <v>bersikap sabar</v>
      </c>
      <c r="E7" s="12" t="str">
        <f>kisiPKN!$P$12</f>
        <v>menghargai pendapat orang lain</v>
      </c>
      <c r="F7" s="12" t="str">
        <f>kisiPKN!$Q$12</f>
        <v>melarang teman yang akan beribadah</v>
      </c>
    </row>
    <row r="8" spans="1:6" x14ac:dyDescent="0.25">
      <c r="A8">
        <v>4</v>
      </c>
      <c r="B8" t="str">
        <f>kisiPKN!K$13</f>
        <v xml:space="preserve"> Salah satu bentuk perilaku yang bertanggung jawab di lingkungan keluarga adalah ….</v>
      </c>
      <c r="C8" s="12" t="str">
        <f>kisiPKN!$N$13</f>
        <v>dijauhi teman</v>
      </c>
      <c r="D8" s="12" t="str">
        <f>kisiPKN!$O$13</f>
        <v>dijadikan pemimpin</v>
      </c>
      <c r="E8" s="12" t="str">
        <f>kisiPKN!$P$13</f>
        <v>disukai semua teman</v>
      </c>
      <c r="F8" s="12" t="str">
        <f>kisiPKN!$Q$13</f>
        <v>dijadikan sahabat terbaik</v>
      </c>
    </row>
    <row r="9" spans="1:6" x14ac:dyDescent="0.25">
      <c r="A9">
        <v>5</v>
      </c>
      <c r="B9" t="str">
        <f>kisiPKN!K$14</f>
        <v>Berikut ini yang bukan prinsip untuk memenuhi mufakat yang baik adalah ….</v>
      </c>
      <c r="C9" s="12" t="str">
        <f>kisiPKN!$N$14</f>
        <v>menimbulkan perpecahan</v>
      </c>
      <c r="D9" s="12" t="str">
        <f>kisiPKN!$O$14</f>
        <v>menumbuhkan rasa persatuan dan kesatuan</v>
      </c>
      <c r="E9" s="12" t="str">
        <f>kisiPKN!$P$14</f>
        <v>tidak mau bermain dengan teman berbeda suku</v>
      </c>
      <c r="F9" s="12" t="str">
        <f>kisiPKN!$Q$14</f>
        <v>tidak mengenal budaya lain</v>
      </c>
    </row>
    <row r="10" spans="1:6" x14ac:dyDescent="0.25">
      <c r="A10">
        <v>6</v>
      </c>
      <c r="B10" t="str">
        <f>kisiPKN!K$15</f>
        <v>Apa yang dimaksud tanggung jawab ?</v>
      </c>
    </row>
    <row r="11" spans="1:6" x14ac:dyDescent="0.25">
      <c r="A11">
        <v>7</v>
      </c>
      <c r="B11" t="str">
        <f>kisiPKN!K$16</f>
        <v>    Bagaimana cara meningkatkan kesadaran bertanggung jawab pada diri sendiri ?</v>
      </c>
    </row>
    <row r="12" spans="1:6" x14ac:dyDescent="0.25">
      <c r="A12">
        <v>8</v>
      </c>
      <c r="B12">
        <f>kisiPKN!K$17</f>
        <v>0</v>
      </c>
    </row>
    <row r="13" spans="1:6" x14ac:dyDescent="0.25">
      <c r="B13" t="s">
        <v>133</v>
      </c>
      <c r="C13" s="12" t="s">
        <v>36</v>
      </c>
      <c r="D13" s="12" t="s">
        <v>58</v>
      </c>
      <c r="E13" s="12" t="s">
        <v>77</v>
      </c>
      <c r="F13" s="12" t="s">
        <v>45</v>
      </c>
    </row>
    <row r="14" spans="1:6" x14ac:dyDescent="0.25">
      <c r="A14">
        <v>1</v>
      </c>
      <c r="B14" t="str">
        <f>kisiBID!K$10</f>
        <v>  Kata tanya yang tepat untuk mendapatkan informasi tentang tempat berlangsungnya peristiwa adalah ….</v>
      </c>
      <c r="C14" s="12">
        <f>kisiBID!$N$10</f>
        <v>0</v>
      </c>
      <c r="D14" s="12">
        <f>kisiBID!$O$10</f>
        <v>0</v>
      </c>
      <c r="E14" s="12">
        <f>kisiBID!$P$10</f>
        <v>0</v>
      </c>
      <c r="F14" s="12">
        <f>kisiBID!$Q$10</f>
        <v>0</v>
      </c>
    </row>
    <row r="15" spans="1:6" x14ac:dyDescent="0.25">
      <c r="A15">
        <v>2</v>
      </c>
      <c r="B15" t="str">
        <f>kisiBID!K$11</f>
        <v>Ekspresi keingintahuan seseorang akan sebuah informasi yang akan dituangkan dalam sebuah kalimat tanya disebut ….</v>
      </c>
      <c r="C15" s="12">
        <f>kisiBID!$N$11</f>
        <v>0</v>
      </c>
      <c r="D15" s="12">
        <f>kisiBID!$O$11</f>
        <v>0</v>
      </c>
      <c r="E15" s="12">
        <f>kisiBID!$P$11</f>
        <v>0</v>
      </c>
      <c r="F15" s="12">
        <f>kisiBID!$Q$11</f>
        <v>0</v>
      </c>
    </row>
    <row r="16" spans="1:6" x14ac:dyDescent="0.25">
      <c r="A16">
        <v>3</v>
      </c>
      <c r="B16" t="str">
        <f>kisiBID!K$12</f>
        <v xml:space="preserve"> Kata tanya yang tepat untuk menanyakan suatu keadaan atau kejelasan tentang sesuatu hal atau proses pengerjaan sesuatu adalah ….</v>
      </c>
      <c r="C16" s="12">
        <f>kisiBID!$N$12</f>
        <v>0</v>
      </c>
      <c r="D16" s="12">
        <f>kisiBID!$O$12</f>
        <v>0</v>
      </c>
      <c r="E16" s="12">
        <f>kisiBID!$P$12</f>
        <v>0</v>
      </c>
      <c r="F16" s="12">
        <f>kisiBID!$Q$12</f>
        <v>0</v>
      </c>
    </row>
    <row r="17" spans="1:6" x14ac:dyDescent="0.25">
      <c r="A17">
        <v>4</v>
      </c>
      <c r="B17" t="str">
        <f>kisiBID!K$13</f>
        <v>  Berikut ini yang bukan macam-macam kata tanya adalah ….</v>
      </c>
      <c r="C17" s="12">
        <f>kisiBID!$N$13</f>
        <v>0</v>
      </c>
      <c r="D17" s="12">
        <f>kisiBID!$O$13</f>
        <v>0</v>
      </c>
      <c r="E17" s="12">
        <f>kisiBID!$P$13</f>
        <v>0</v>
      </c>
      <c r="F17" s="12">
        <f>kisiBID!$Q$13</f>
        <v>0</v>
      </c>
    </row>
    <row r="18" spans="1:6" x14ac:dyDescent="0.25">
      <c r="A18">
        <v>5</v>
      </c>
      <c r="B18" t="str">
        <f>kisiBID!K$14</f>
        <v>Rumus yang berisi isi penyusun berita atau cerita biasa disebut ….</v>
      </c>
      <c r="C18" s="12">
        <f>kisiBID!$N$14</f>
        <v>0</v>
      </c>
      <c r="D18" s="12">
        <f>kisiBID!$O$14</f>
        <v>0</v>
      </c>
      <c r="E18" s="12">
        <f>kisiBID!$P$14</f>
        <v>0</v>
      </c>
      <c r="F18" s="12">
        <f>kisiBID!$Q$14</f>
        <v>0</v>
      </c>
    </row>
    <row r="19" spans="1:6" x14ac:dyDescent="0.25">
      <c r="A19">
        <v>6</v>
      </c>
      <c r="B19" t="str">
        <f>kisiBID!K$15</f>
        <v xml:space="preserve">…………….. kebakaran dipasar baru itu terjadi </v>
      </c>
    </row>
    <row r="20" spans="1:6" x14ac:dyDescent="0.25">
      <c r="A20">
        <v>7</v>
      </c>
      <c r="B20" t="str">
        <f>kisiBID!K$16</f>
        <v xml:space="preserve"> Buatlah pertanyaan dengan menggunakan kalimat tanya “Bagaimana” !</v>
      </c>
    </row>
    <row r="21" spans="1:6" x14ac:dyDescent="0.25">
      <c r="A21">
        <v>8</v>
      </c>
      <c r="B21" t="str">
        <f>kisiBID!K$17</f>
        <v>-</v>
      </c>
      <c r="C21" s="12" t="s">
        <v>36</v>
      </c>
      <c r="D21" s="12" t="s">
        <v>58</v>
      </c>
      <c r="E21" s="12" t="s">
        <v>77</v>
      </c>
      <c r="F21" s="12" t="s">
        <v>45</v>
      </c>
    </row>
    <row r="22" spans="1:6" x14ac:dyDescent="0.25">
      <c r="B22" t="s">
        <v>134</v>
      </c>
      <c r="C22" s="12" t="str">
        <f>kisiIPA!$N$10</f>
        <v>kerukunan</v>
      </c>
      <c r="D22" s="12" t="str">
        <f>kisiIPA!$O$10</f>
        <v>perpecahan</v>
      </c>
      <c r="E22" s="12" t="str">
        <f>kisiIPA!$P$10</f>
        <v>peperangan</v>
      </c>
      <c r="F22" s="12" t="str">
        <f>kisiIPA!$Q$10</f>
        <v>bencana alam</v>
      </c>
    </row>
    <row r="23" spans="1:6" x14ac:dyDescent="0.25">
      <c r="A23">
        <v>1</v>
      </c>
      <c r="B23" t="str">
        <f>kisiIPA!K$10</f>
        <v>  Rambut hidung dan selaput lendir berguna untuk ....</v>
      </c>
      <c r="C23" s="12" t="str">
        <f>kisiIPA!$N$11</f>
        <v>pancasila</v>
      </c>
      <c r="D23" s="12" t="str">
        <f>kisiIPA!$O$11</f>
        <v>keragaman</v>
      </c>
      <c r="E23" s="12" t="str">
        <f>kisiIPA!$P$11</f>
        <v>tutwuri handayani</v>
      </c>
      <c r="F23" s="12" t="str">
        <f>kisiIPA!$Q$11</f>
        <v>bhinneka tunggal ika</v>
      </c>
    </row>
    <row r="24" spans="1:6" x14ac:dyDescent="0.25">
      <c r="A24">
        <v>2</v>
      </c>
      <c r="B24" t="str">
        <f>kisiIPA!K$11</f>
        <v xml:space="preserve"> Cacing bernafas dengan menggunakan ….</v>
      </c>
      <c r="C24" s="12" t="str">
        <f>kisiIPA!$N$12</f>
        <v>menghormati perbedaan</v>
      </c>
      <c r="D24" s="12" t="str">
        <f>kisiIPA!$O$12</f>
        <v>bersikap sabar</v>
      </c>
      <c r="E24" s="12" t="str">
        <f>kisiIPA!$P$12</f>
        <v>menghargai pendapat orang lain</v>
      </c>
      <c r="F24" s="12" t="str">
        <f>kisiIPA!$Q$12</f>
        <v>melarang teman yang akan beribadah</v>
      </c>
    </row>
    <row r="25" spans="1:6" x14ac:dyDescent="0.25">
      <c r="A25">
        <v>3</v>
      </c>
      <c r="B25" t="str">
        <f>kisiIPA!K$12</f>
        <v>1.      Gelembung-gelembung halus didalam paru-paru, tempat terjadinya pertukaran oksigen dan karbon dioksida disebut ….</v>
      </c>
      <c r="C25" s="12" t="str">
        <f>kisiIPA!$N$13</f>
        <v>dijauhi teman</v>
      </c>
      <c r="D25" s="12" t="str">
        <f>kisiIPA!$O$13</f>
        <v>dijadikan pemimpin</v>
      </c>
      <c r="E25" s="12" t="str">
        <f>kisiIPA!$P$13</f>
        <v>disukai semua teman</v>
      </c>
      <c r="F25" s="12" t="str">
        <f>kisiIPA!$Q$13</f>
        <v>dijadikan sahabat terbaik</v>
      </c>
    </row>
    <row r="26" spans="1:6" x14ac:dyDescent="0.25">
      <c r="A26">
        <v>4</v>
      </c>
      <c r="B26" t="str">
        <f>kisiIPA!K$13</f>
        <v xml:space="preserve"> Organ pernafasan pada manusia yang berfungsi untuk mengatur makanan agar tidak masuk ke tenggorokan yaitu ….</v>
      </c>
      <c r="C26" s="12" t="str">
        <f>kisiIPA!$N$14</f>
        <v>menimbulkan perpecahan</v>
      </c>
      <c r="D26" s="12" t="str">
        <f>kisiIPA!$O$14</f>
        <v>menumbuhkan rasa persatuan dan kesatuan</v>
      </c>
      <c r="E26" s="12" t="str">
        <f>kisiIPA!$P$14</f>
        <v>tidak mau bermain dengan teman berbeda suku</v>
      </c>
      <c r="F26" s="12" t="str">
        <f>kisiIPA!$Q$14</f>
        <v>tidak mengenal budaya lain</v>
      </c>
    </row>
    <row r="27" spans="1:6" x14ac:dyDescent="0.25">
      <c r="A27">
        <v>5</v>
      </c>
      <c r="B27" t="str">
        <f>kisiIPA!K$14</f>
        <v xml:space="preserve"> Alat pernafasan pada manusia adalah ….</v>
      </c>
    </row>
    <row r="28" spans="1:6" x14ac:dyDescent="0.25">
      <c r="A28">
        <v>6</v>
      </c>
      <c r="B28" t="str">
        <f>kisiIPA!K$15</f>
        <v xml:space="preserve"> Organ pernafasan yang berfungsi untuk menyediakan tempat bagi udara yang dibawa masuk dan udara yang akan di keluarkan adalah ….</v>
      </c>
    </row>
    <row r="29" spans="1:6" x14ac:dyDescent="0.25">
      <c r="A29">
        <v>7</v>
      </c>
      <c r="B29" t="str">
        <f>kisiIPA!K$16</f>
        <v>Mengapa manusia pada waktu bernafas membutuhkan oksigen ?</v>
      </c>
    </row>
    <row r="30" spans="1:6" x14ac:dyDescent="0.25">
      <c r="A30">
        <v>8</v>
      </c>
      <c r="B30">
        <f>kisiIPA!K$17</f>
        <v>0</v>
      </c>
    </row>
    <row r="31" spans="1:6" x14ac:dyDescent="0.25">
      <c r="B31" t="s">
        <v>135</v>
      </c>
      <c r="C31" s="12" t="s">
        <v>36</v>
      </c>
      <c r="D31" s="12" t="s">
        <v>58</v>
      </c>
      <c r="E31" s="12" t="s">
        <v>77</v>
      </c>
      <c r="F31" s="12" t="s">
        <v>45</v>
      </c>
    </row>
    <row r="32" spans="1:6" x14ac:dyDescent="0.25">
      <c r="A32">
        <v>1</v>
      </c>
      <c r="B32" t="str">
        <f>kisiIPS!K$10</f>
        <v>Penduduk di pesisir pantai umumnya bekerja sebagai ….</v>
      </c>
      <c r="C32" s="12" t="str">
        <f>kisiIPS!$N$10</f>
        <v>bubuy bulan</v>
      </c>
      <c r="D32" s="12" t="str">
        <f>kisiIPS!$O$10</f>
        <v>suwe ora jamu</v>
      </c>
      <c r="E32" s="12" t="str">
        <f>kisiIPS!$P$10</f>
        <v>ayam den lapeh</v>
      </c>
      <c r="F32" s="12" t="str">
        <f>kisiIPS!$Q$10</f>
        <v>yamko rambe yamko</v>
      </c>
    </row>
    <row r="33" spans="1:6" x14ac:dyDescent="0.25">
      <c r="A33">
        <v>2</v>
      </c>
      <c r="B33" t="str">
        <f>kisiIPS!K$11</f>
        <v xml:space="preserve"> Petani garam di pesisir pantai memproduksi garam dari bahan baku ….</v>
      </c>
      <c r="C33" s="12" t="str">
        <f>kisiIPS!$N$11</f>
        <v>kalimantan tengah</v>
      </c>
      <c r="D33" s="12" t="str">
        <f>kisiIPS!$O$11</f>
        <v>sulawesi barat</v>
      </c>
      <c r="E33" s="12" t="str">
        <f>kisiIPS!$P$11</f>
        <v>madura</v>
      </c>
      <c r="F33" s="12" t="str">
        <f>kisiIPS!$Q$11</f>
        <v>bali</v>
      </c>
    </row>
    <row r="34" spans="1:6" x14ac:dyDescent="0.25">
      <c r="A34">
        <v>3</v>
      </c>
      <c r="B34" t="str">
        <f>kisiIPS!K$12</f>
        <v>Nelayan menjual ikan hasil tangkapannya ke …</v>
      </c>
      <c r="C34" s="12" t="str">
        <f>kisiIPS!$N$12</f>
        <v>kalimantan</v>
      </c>
      <c r="D34" s="12" t="str">
        <f>kisiIPS!$O$12</f>
        <v>sumatera</v>
      </c>
      <c r="E34" s="12" t="str">
        <f>kisiIPS!$P$12</f>
        <v>papua</v>
      </c>
      <c r="F34" s="12" t="str">
        <f>kisiIPS!$Q$12</f>
        <v>jawa</v>
      </c>
    </row>
    <row r="35" spans="1:6" x14ac:dyDescent="0.25">
      <c r="A35">
        <v>4</v>
      </c>
      <c r="B35" t="str">
        <f>kisiIPS!K$13</f>
        <v>Dibawah ini bukan fungsi dari pelabuhan yaiu …</v>
      </c>
      <c r="C35" s="12" t="str">
        <f>kisiIPS!$N$13</f>
        <v>kujang dan golok</v>
      </c>
      <c r="D35" s="12" t="str">
        <f>kisiIPS!$O$13</f>
        <v>siwah dan parang</v>
      </c>
      <c r="E35" s="12" t="str">
        <f>kisiIPS!$P$13</f>
        <v>celurit dan rencong</v>
      </c>
      <c r="F35" s="12" t="str">
        <f>kisiIPS!$Q$13</f>
        <v>rencong dan siwah</v>
      </c>
    </row>
    <row r="36" spans="1:6" x14ac:dyDescent="0.25">
      <c r="A36">
        <v>5</v>
      </c>
      <c r="B36" t="str">
        <f>kisiIPS!K$14</f>
        <v>Wilayah Indonesia terletak di antara dua benua, yaitu …</v>
      </c>
      <c r="C36" s="12" t="str">
        <f>kisiIPS!$N$14</f>
        <v>kalimantan</v>
      </c>
      <c r="D36" s="12" t="str">
        <f>kisiIPS!$O$14</f>
        <v>papua</v>
      </c>
      <c r="E36" s="12" t="str">
        <f>kisiIPS!$P$14</f>
        <v>jawa</v>
      </c>
      <c r="F36" s="12" t="str">
        <f>kisiIPS!$Q$14</f>
        <v>bali</v>
      </c>
    </row>
    <row r="37" spans="1:6" x14ac:dyDescent="0.25">
      <c r="A37">
        <v>6</v>
      </c>
      <c r="B37" t="str">
        <f>kisiIPS!K$15</f>
        <v>Tulislah fungsi bandara bagi masyarakat !</v>
      </c>
    </row>
    <row r="38" spans="1:6" x14ac:dyDescent="0.25">
      <c r="A38">
        <v>7</v>
      </c>
      <c r="B38" t="str">
        <f>kisiIPS!K$16</f>
        <v xml:space="preserve">Sebutkan lima macam rumah adat beserta asal daerahnya </v>
      </c>
    </row>
    <row r="39" spans="1:6" x14ac:dyDescent="0.25">
      <c r="A39">
        <v>8</v>
      </c>
      <c r="B39" t="str">
        <f>kisiIPS!K$17</f>
        <v>-</v>
      </c>
    </row>
    <row r="40" spans="1:6" x14ac:dyDescent="0.25">
      <c r="B40" t="s">
        <v>136</v>
      </c>
      <c r="C40" s="12" t="s">
        <v>36</v>
      </c>
      <c r="D40" s="12" t="s">
        <v>58</v>
      </c>
      <c r="E40" s="12" t="s">
        <v>77</v>
      </c>
      <c r="F40" s="12" t="s">
        <v>45</v>
      </c>
    </row>
    <row r="41" spans="1:6" x14ac:dyDescent="0.25">
      <c r="A41">
        <v>1</v>
      </c>
      <c r="B41" t="str">
        <f>kisiSBDP!K$10</f>
        <v>lama waktu yang diperlukan untuk memperagakan sebuah tari disebut …</v>
      </c>
      <c r="C41" s="12" t="str">
        <f>kisiSBDP!$N$10</f>
        <v>deskripsi</v>
      </c>
      <c r="D41" s="12" t="str">
        <f>kisiSBDP!$O$10</f>
        <v>intonasi</v>
      </c>
      <c r="E41" s="12" t="str">
        <f>kisiSBDP!$P$10</f>
        <v>durasi</v>
      </c>
      <c r="F41" s="12" t="str">
        <f>kisiSBDP!$Q$10</f>
        <v>narasi</v>
      </c>
    </row>
    <row r="42" spans="1:6" x14ac:dyDescent="0.25">
      <c r="A42">
        <v>2</v>
      </c>
      <c r="B42" t="str">
        <f>kisiSBDP!K$11</f>
        <v>berikut yang tidak termasuk unsur dasar tari adalah gerak …</v>
      </c>
      <c r="C42" s="12" t="str">
        <f>kisiSBDP!$N$11</f>
        <v>kaki</v>
      </c>
      <c r="D42" s="12" t="str">
        <f>kisiSBDP!$O$11</f>
        <v>tangan</v>
      </c>
      <c r="E42" s="12" t="str">
        <f>kisiSBDP!$P$11</f>
        <v>kepala</v>
      </c>
      <c r="F42" s="12" t="str">
        <f>kisiSBDP!$Q$11</f>
        <v>pinggul</v>
      </c>
    </row>
    <row r="43" spans="1:6" x14ac:dyDescent="0.25">
      <c r="A43">
        <v>3</v>
      </c>
      <c r="B43" t="str">
        <f>kisiSBDP!K$12</f>
        <v>tari yang berasal dari aceh dan termasuk dalam tari berkelompok adalah tari …</v>
      </c>
      <c r="C43" s="12" t="str">
        <f>kisiSBDP!$N$12</f>
        <v>gambyong</v>
      </c>
      <c r="D43" s="12" t="str">
        <f>kisiSBDP!$O$12</f>
        <v>gandrung</v>
      </c>
      <c r="E43" s="12" t="str">
        <f>kisiSBDP!$P$12</f>
        <v>bedana</v>
      </c>
      <c r="F43" s="12" t="str">
        <f>kisiSBDP!$Q$12</f>
        <v>saman</v>
      </c>
    </row>
    <row r="44" spans="1:6" x14ac:dyDescent="0.25">
      <c r="A44">
        <v>4</v>
      </c>
      <c r="B44" t="str">
        <f>kisiSBDP!K$13</f>
        <v>penjelasan yang tidak menunjukkan ciri-ciri tari reog adalah …</v>
      </c>
      <c r="C44" s="12" t="str">
        <f>kisiSBDP!$N$13</f>
        <v>berasal dari ponorogo</v>
      </c>
      <c r="D44" s="12" t="str">
        <f>kisiSBDP!$O$13</f>
        <v>ditampilkan diruang luas</v>
      </c>
      <c r="E44" s="12" t="str">
        <f>kisiSBDP!$P$13</f>
        <v>mengenakan topeng naga raksasa</v>
      </c>
      <c r="F44" s="12" t="str">
        <f>kisiSBDP!$Q$13</f>
        <v>memerlukan tenaga besar untuk menampilkannya</v>
      </c>
    </row>
    <row r="45" spans="1:6" x14ac:dyDescent="0.25">
      <c r="A45">
        <v>5</v>
      </c>
      <c r="B45" t="str">
        <f>kisiSBDP!K$14</f>
        <v>hal utama yang perlu diperhatikan dalam membawakan tari kelompok adalah …</v>
      </c>
      <c r="C45" s="12" t="str">
        <f>kisiSBDP!$N$14</f>
        <v>kostum</v>
      </c>
      <c r="D45" s="12" t="str">
        <f>kisiSBDP!$O$14</f>
        <v>kekompakan</v>
      </c>
      <c r="E45" s="12" t="str">
        <f>kisiSBDP!$P$14</f>
        <v>lamanya waktu</v>
      </c>
      <c r="F45" s="12" t="str">
        <f>kisiSBDP!$Q$14</f>
        <v>musik pengiring</v>
      </c>
    </row>
    <row r="46" spans="1:6" x14ac:dyDescent="0.25">
      <c r="A46">
        <v>6</v>
      </c>
      <c r="B46" t="str">
        <f>kisiSBDP!K$15</f>
        <v>tarian yang berasal dari daerah maluku adalah …</v>
      </c>
    </row>
    <row r="47" spans="1:6" x14ac:dyDescent="0.25">
      <c r="A47">
        <v>7</v>
      </c>
      <c r="B47" t="str">
        <f>kisiSBDP!K$16</f>
        <v>tuliskan 5 contoh nama tari daerah beserta asal provinsinya!</v>
      </c>
    </row>
    <row r="48" spans="1:6" x14ac:dyDescent="0.25">
      <c r="A48">
        <v>8</v>
      </c>
      <c r="B48" t="str">
        <f>kisiSBDP!K$17</f>
        <v>-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6" zoomScale="60" zoomScaleNormal="100" workbookViewId="0">
      <pane xSplit="1" ySplit="4" topLeftCell="B10" activePane="bottomRight" state="frozen"/>
      <selection activeCell="A6" sqref="A6"/>
      <selection pane="topRight" activeCell="B6" sqref="B6"/>
      <selection pane="bottomLeft" activeCell="A10" sqref="A10"/>
      <selection pane="bottomRight" activeCell="L8" sqref="L8"/>
    </sheetView>
  </sheetViews>
  <sheetFormatPr defaultRowHeight="15" x14ac:dyDescent="0.25"/>
  <cols>
    <col min="1" max="1" width="5" customWidth="1"/>
    <col min="2" max="2" width="34.42578125" customWidth="1"/>
    <col min="3" max="3" width="26.5703125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12.28515625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1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">
        <v>172</v>
      </c>
    </row>
    <row r="7" spans="1:17" ht="15.75" x14ac:dyDescent="0.25">
      <c r="A7" s="2" t="s">
        <v>6</v>
      </c>
      <c r="C7" s="2" t="str">
        <f>": 5"&amp;" / Ganjil"</f>
        <v>: 5 / Ganjil</v>
      </c>
    </row>
    <row r="8" spans="1:17" ht="15.75" x14ac:dyDescent="0.25">
      <c r="A8" s="2" t="s">
        <v>21</v>
      </c>
      <c r="C8" s="2" t="s">
        <v>31</v>
      </c>
    </row>
    <row r="9" spans="1:17" ht="47.25" x14ac:dyDescent="0.25">
      <c r="A9" s="5" t="s">
        <v>22</v>
      </c>
      <c r="B9" s="14" t="s">
        <v>8</v>
      </c>
      <c r="C9" s="14" t="s">
        <v>11</v>
      </c>
      <c r="D9" s="14" t="s">
        <v>13</v>
      </c>
      <c r="E9" s="14" t="s">
        <v>23</v>
      </c>
      <c r="F9" s="15" t="s">
        <v>24</v>
      </c>
      <c r="G9" s="14" t="s">
        <v>9</v>
      </c>
      <c r="H9" s="15" t="s">
        <v>25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204" customHeight="1" x14ac:dyDescent="0.25">
      <c r="A10" s="6">
        <v>1</v>
      </c>
      <c r="B10" s="7" t="s">
        <v>147</v>
      </c>
      <c r="C10" s="7" t="s">
        <v>177</v>
      </c>
      <c r="D10" s="7" t="s">
        <v>178</v>
      </c>
      <c r="E10" s="4" t="s">
        <v>179</v>
      </c>
      <c r="F10" s="6" t="s">
        <v>33</v>
      </c>
      <c r="G10" s="6">
        <v>1</v>
      </c>
      <c r="H10" s="6">
        <v>10</v>
      </c>
      <c r="I10" s="6"/>
      <c r="J10" s="6" t="s">
        <v>154</v>
      </c>
      <c r="K10" s="29" t="s">
        <v>183</v>
      </c>
      <c r="L10" s="6" t="s">
        <v>77</v>
      </c>
      <c r="N10" s="19" t="s">
        <v>137</v>
      </c>
      <c r="O10" s="19" t="s">
        <v>138</v>
      </c>
      <c r="P10" s="19" t="s">
        <v>139</v>
      </c>
      <c r="Q10" s="19" t="s">
        <v>140</v>
      </c>
    </row>
    <row r="11" spans="1:17" ht="198.75" customHeight="1" x14ac:dyDescent="0.25">
      <c r="A11" s="6">
        <v>2</v>
      </c>
      <c r="B11" s="7" t="s">
        <v>147</v>
      </c>
      <c r="C11" s="7" t="s">
        <v>177</v>
      </c>
      <c r="D11" s="7" t="s">
        <v>178</v>
      </c>
      <c r="E11" s="7" t="s">
        <v>180</v>
      </c>
      <c r="F11" s="6" t="s">
        <v>33</v>
      </c>
      <c r="G11" s="6">
        <v>2</v>
      </c>
      <c r="H11" s="6">
        <v>10</v>
      </c>
      <c r="I11" s="6"/>
      <c r="J11" s="6" t="s">
        <v>154</v>
      </c>
      <c r="K11" s="29" t="s">
        <v>184</v>
      </c>
      <c r="L11" s="6" t="s">
        <v>36</v>
      </c>
      <c r="N11" s="19" t="s">
        <v>143</v>
      </c>
      <c r="O11" s="19" t="s">
        <v>144</v>
      </c>
      <c r="P11" s="19" t="s">
        <v>145</v>
      </c>
      <c r="Q11" s="19" t="s">
        <v>146</v>
      </c>
    </row>
    <row r="12" spans="1:17" ht="199.5" customHeight="1" x14ac:dyDescent="0.25">
      <c r="A12" s="6">
        <v>3</v>
      </c>
      <c r="B12" s="7" t="s">
        <v>147</v>
      </c>
      <c r="C12" s="7" t="s">
        <v>177</v>
      </c>
      <c r="D12" s="7" t="s">
        <v>178</v>
      </c>
      <c r="E12" s="7" t="s">
        <v>180</v>
      </c>
      <c r="F12" s="6" t="s">
        <v>33</v>
      </c>
      <c r="G12" s="6">
        <v>3</v>
      </c>
      <c r="H12" s="6">
        <v>10</v>
      </c>
      <c r="I12" s="6"/>
      <c r="J12" s="6" t="s">
        <v>154</v>
      </c>
      <c r="K12" s="29" t="s">
        <v>185</v>
      </c>
      <c r="L12" s="6" t="s">
        <v>45</v>
      </c>
      <c r="N12" s="19" t="s">
        <v>50</v>
      </c>
      <c r="O12" s="19" t="s">
        <v>51</v>
      </c>
      <c r="P12" s="19" t="s">
        <v>52</v>
      </c>
      <c r="Q12" s="19" t="s">
        <v>53</v>
      </c>
    </row>
    <row r="13" spans="1:17" ht="213" customHeight="1" x14ac:dyDescent="0.25">
      <c r="A13" s="6">
        <v>4</v>
      </c>
      <c r="B13" s="7" t="s">
        <v>147</v>
      </c>
      <c r="C13" s="7" t="s">
        <v>177</v>
      </c>
      <c r="D13" s="7" t="s">
        <v>178</v>
      </c>
      <c r="E13" s="7" t="s">
        <v>181</v>
      </c>
      <c r="F13" s="6" t="s">
        <v>33</v>
      </c>
      <c r="G13" s="6">
        <v>4</v>
      </c>
      <c r="H13" s="6">
        <v>10</v>
      </c>
      <c r="I13" s="6"/>
      <c r="J13" s="6" t="s">
        <v>154</v>
      </c>
      <c r="K13" s="29" t="s">
        <v>186</v>
      </c>
      <c r="L13" s="6" t="s">
        <v>36</v>
      </c>
      <c r="N13" s="19" t="s">
        <v>54</v>
      </c>
      <c r="O13" s="19" t="s">
        <v>55</v>
      </c>
      <c r="P13" s="19" t="s">
        <v>56</v>
      </c>
      <c r="Q13" s="19" t="s">
        <v>57</v>
      </c>
    </row>
    <row r="14" spans="1:17" ht="206.25" customHeight="1" x14ac:dyDescent="0.25">
      <c r="A14" s="6">
        <v>5</v>
      </c>
      <c r="B14" s="7" t="s">
        <v>147</v>
      </c>
      <c r="C14" s="7" t="s">
        <v>177</v>
      </c>
      <c r="D14" s="7" t="s">
        <v>178</v>
      </c>
      <c r="E14" s="7" t="s">
        <v>182</v>
      </c>
      <c r="F14" s="6" t="s">
        <v>33</v>
      </c>
      <c r="G14" s="6">
        <v>5</v>
      </c>
      <c r="H14" s="6">
        <v>10</v>
      </c>
      <c r="I14" s="6"/>
      <c r="J14" s="6" t="s">
        <v>154</v>
      </c>
      <c r="K14" s="29" t="s">
        <v>187</v>
      </c>
      <c r="L14" s="6" t="s">
        <v>45</v>
      </c>
      <c r="N14" s="19" t="s">
        <v>59</v>
      </c>
      <c r="O14" s="19" t="s">
        <v>60</v>
      </c>
      <c r="P14" s="19" t="s">
        <v>61</v>
      </c>
      <c r="Q14" s="19" t="s">
        <v>62</v>
      </c>
    </row>
    <row r="15" spans="1:17" ht="207" customHeight="1" x14ac:dyDescent="0.25">
      <c r="A15" s="6">
        <v>6</v>
      </c>
      <c r="B15" s="7" t="s">
        <v>147</v>
      </c>
      <c r="C15" s="7" t="s">
        <v>177</v>
      </c>
      <c r="D15" s="7" t="s">
        <v>178</v>
      </c>
      <c r="E15" s="7" t="s">
        <v>180</v>
      </c>
      <c r="F15" s="6" t="s">
        <v>63</v>
      </c>
      <c r="G15" s="6">
        <v>6</v>
      </c>
      <c r="H15" s="6">
        <v>20</v>
      </c>
      <c r="I15" s="6"/>
      <c r="J15" s="6" t="s">
        <v>154</v>
      </c>
      <c r="K15" s="29" t="s">
        <v>188</v>
      </c>
      <c r="L15" s="6" t="s">
        <v>173</v>
      </c>
      <c r="N15" s="19"/>
      <c r="O15" s="19"/>
      <c r="P15" s="19"/>
      <c r="Q15" s="19"/>
    </row>
    <row r="16" spans="1:17" ht="198.75" customHeight="1" x14ac:dyDescent="0.25">
      <c r="A16" s="6">
        <v>7</v>
      </c>
      <c r="B16" s="7" t="s">
        <v>147</v>
      </c>
      <c r="C16" s="7" t="s">
        <v>177</v>
      </c>
      <c r="D16" s="7" t="s">
        <v>178</v>
      </c>
      <c r="E16" s="7" t="s">
        <v>182</v>
      </c>
      <c r="F16" s="6" t="s">
        <v>71</v>
      </c>
      <c r="G16" s="6">
        <v>7</v>
      </c>
      <c r="H16" s="6">
        <v>30</v>
      </c>
      <c r="I16" s="6"/>
      <c r="J16" s="6" t="s">
        <v>154</v>
      </c>
      <c r="K16" s="29" t="s">
        <v>189</v>
      </c>
      <c r="L16" s="6" t="s">
        <v>190</v>
      </c>
      <c r="N16" s="19" t="s">
        <v>59</v>
      </c>
      <c r="O16" s="19" t="s">
        <v>60</v>
      </c>
      <c r="P16" s="19" t="s">
        <v>61</v>
      </c>
      <c r="Q16" s="19" t="s">
        <v>62</v>
      </c>
    </row>
    <row r="17" spans="1:11" ht="15.75" x14ac:dyDescent="0.25">
      <c r="A17" s="2"/>
      <c r="K17" s="29"/>
    </row>
    <row r="18" spans="1:11" ht="15.75" x14ac:dyDescent="0.25">
      <c r="B18" s="2"/>
    </row>
    <row r="19" spans="1:11" ht="15.75" x14ac:dyDescent="0.25">
      <c r="B19" s="2"/>
    </row>
    <row r="20" spans="1:11" ht="15.75" x14ac:dyDescent="0.25">
      <c r="B20" s="2"/>
      <c r="C20" s="2"/>
    </row>
    <row r="21" spans="1:11" ht="15.75" x14ac:dyDescent="0.25">
      <c r="A21" s="2"/>
    </row>
    <row r="22" spans="1:11" ht="15.75" x14ac:dyDescent="0.25">
      <c r="A22" s="2"/>
    </row>
    <row r="23" spans="1:11" ht="15.75" x14ac:dyDescent="0.25">
      <c r="A23" s="2"/>
    </row>
    <row r="24" spans="1:11" ht="15.75" x14ac:dyDescent="0.25">
      <c r="A24" s="2"/>
    </row>
    <row r="25" spans="1:11" ht="15.75" x14ac:dyDescent="0.25">
      <c r="B25" s="3" t="s">
        <v>29</v>
      </c>
      <c r="C25" s="3" t="s">
        <v>30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view="pageBreakPreview" zoomScale="85" zoomScaleNormal="100" zoomScaleSheetLayoutView="85" workbookViewId="0">
      <selection sqref="A1:D1"/>
    </sheetView>
  </sheetViews>
  <sheetFormatPr defaultRowHeight="15" x14ac:dyDescent="0.25"/>
  <cols>
    <col min="1" max="1" width="24.28515625" style="9" customWidth="1"/>
    <col min="2" max="2" width="29" style="9" customWidth="1"/>
    <col min="3" max="3" width="15.42578125" style="9" customWidth="1"/>
    <col min="4" max="4" width="17.85546875" style="9" customWidth="1"/>
    <col min="5" max="16384" width="9.140625" style="9"/>
  </cols>
  <sheetData>
    <row r="1" spans="1:9" ht="15.75" x14ac:dyDescent="0.25">
      <c r="A1" s="44" t="s">
        <v>0</v>
      </c>
      <c r="B1" s="44"/>
      <c r="C1" s="44"/>
      <c r="D1" s="44"/>
      <c r="G1" s="43" t="s">
        <v>34</v>
      </c>
      <c r="H1" s="43"/>
    </row>
    <row r="2" spans="1:9" ht="15.75" x14ac:dyDescent="0.25">
      <c r="A2" s="10" t="s">
        <v>1</v>
      </c>
      <c r="B2" s="2" t="s">
        <v>142</v>
      </c>
      <c r="C2" s="10" t="s">
        <v>2</v>
      </c>
      <c r="D2" s="2" t="s">
        <v>174</v>
      </c>
      <c r="F2" s="10"/>
      <c r="G2" s="43"/>
      <c r="H2" s="43"/>
      <c r="I2" s="10"/>
    </row>
    <row r="3" spans="1:9" ht="27" customHeight="1" x14ac:dyDescent="0.25">
      <c r="A3" s="10" t="s">
        <v>3</v>
      </c>
      <c r="B3" s="2" t="s">
        <v>141</v>
      </c>
      <c r="C3" s="11" t="s">
        <v>4</v>
      </c>
      <c r="D3" s="10" t="s">
        <v>5</v>
      </c>
      <c r="G3" s="42">
        <v>13</v>
      </c>
      <c r="H3" s="42">
        <f>G3+1</f>
        <v>14</v>
      </c>
      <c r="I3" s="10"/>
    </row>
    <row r="4" spans="1:9" ht="15.75" x14ac:dyDescent="0.25">
      <c r="A4" s="10" t="s">
        <v>6</v>
      </c>
      <c r="B4" s="2" t="s">
        <v>176</v>
      </c>
      <c r="C4" s="10" t="s">
        <v>7</v>
      </c>
      <c r="D4" s="2" t="s">
        <v>175</v>
      </c>
      <c r="G4" s="42"/>
      <c r="H4" s="42"/>
      <c r="I4" s="10"/>
    </row>
    <row r="5" spans="1:9" ht="24" customHeight="1" x14ac:dyDescent="0.25">
      <c r="A5" s="33" t="s">
        <v>8</v>
      </c>
      <c r="B5" s="33"/>
      <c r="C5" s="21" t="s">
        <v>9</v>
      </c>
      <c r="D5" s="22" t="s">
        <v>10</v>
      </c>
      <c r="G5" s="42"/>
      <c r="H5" s="42"/>
    </row>
    <row r="6" spans="1:9" ht="117" customHeight="1" x14ac:dyDescent="0.25">
      <c r="A6" s="34" t="str">
        <f>VLOOKUP(G3,kisi!$A$10:$L$16,2)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6" s="34"/>
      <c r="C6" s="20">
        <f>VLOOKUP(G3,kisi!$A$10:$L$16,7)</f>
        <v>7</v>
      </c>
      <c r="D6" s="20" t="str">
        <f>VLOOKUP(G3,kisi!$A$10:$L$16,10)</f>
        <v>buku tematik kelas V</v>
      </c>
    </row>
    <row r="7" spans="1:9" ht="24" customHeight="1" x14ac:dyDescent="0.25">
      <c r="A7" s="33" t="s">
        <v>11</v>
      </c>
      <c r="B7" s="33"/>
      <c r="C7" s="45" t="s">
        <v>12</v>
      </c>
      <c r="D7" s="45"/>
    </row>
    <row r="8" spans="1:9" ht="78.75" customHeight="1" x14ac:dyDescent="0.25">
      <c r="A8" s="31" t="str">
        <f>VLOOKUP(G3,kisi!$A$10:$L$16,3)</f>
        <v>memahami tangga nada</v>
      </c>
      <c r="B8" s="32"/>
      <c r="C8" s="36" t="str">
        <f>VLOOKUP(G3,kisi!$A$10:$L$16,11)</f>
        <v>Tulislah pola interval tangga nada minor !</v>
      </c>
      <c r="D8" s="37"/>
    </row>
    <row r="9" spans="1:9" ht="24" customHeight="1" x14ac:dyDescent="0.25">
      <c r="A9" s="33" t="s">
        <v>13</v>
      </c>
      <c r="B9" s="33"/>
      <c r="C9" s="38"/>
      <c r="D9" s="39"/>
    </row>
    <row r="10" spans="1:9" ht="45.75" customHeight="1" x14ac:dyDescent="0.25">
      <c r="A10" s="31" t="str">
        <f>VLOOKUP(G3,kisi!$A$10:$L$16,4)</f>
        <v>ciri-ciri tangga nada mayor dan minor</v>
      </c>
      <c r="B10" s="32"/>
      <c r="C10" s="40"/>
      <c r="D10" s="41"/>
    </row>
    <row r="11" spans="1:9" ht="24" customHeight="1" x14ac:dyDescent="0.25">
      <c r="A11" s="33" t="s">
        <v>14</v>
      </c>
      <c r="B11" s="33"/>
      <c r="C11" s="45" t="s">
        <v>15</v>
      </c>
      <c r="D11" s="45"/>
    </row>
    <row r="12" spans="1:9" ht="44.25" customHeight="1" x14ac:dyDescent="0.25">
      <c r="A12" s="34" t="str">
        <f>VLOOKUP(G3,kisi!$A$10:$L$16,5)</f>
        <v>siswadapat menyebutkan ciri tangga nada minor</v>
      </c>
      <c r="B12" s="34"/>
      <c r="C12" s="34" t="str">
        <f>VLOOKUP(G3,kisi!$A$10:$L$16,12)</f>
        <v>1,1/2, 1,1,1/2, 1, 1</v>
      </c>
      <c r="D12" s="34"/>
    </row>
    <row r="13" spans="1:9" ht="15.75" x14ac:dyDescent="0.25">
      <c r="A13" s="10"/>
      <c r="B13" s="10"/>
    </row>
    <row r="14" spans="1:9" ht="24" customHeight="1" x14ac:dyDescent="0.25">
      <c r="A14" s="33" t="s">
        <v>8</v>
      </c>
      <c r="B14" s="33"/>
      <c r="C14" s="16" t="s">
        <v>9</v>
      </c>
      <c r="D14" s="13" t="s">
        <v>10</v>
      </c>
    </row>
    <row r="15" spans="1:9" ht="117" customHeight="1" x14ac:dyDescent="0.25">
      <c r="A15" s="34" t="str">
        <f>VLOOKUP(H3,kisi!$A$10:$L$16,2)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15" s="34"/>
      <c r="C15" s="20">
        <f>VLOOKUP(H3,kisi!$A$10:$L$16,7)</f>
        <v>7</v>
      </c>
      <c r="D15" s="20" t="str">
        <f>VLOOKUP(H3,kisi!$A$10:$L$16,10)</f>
        <v>buku tematik kelas V</v>
      </c>
    </row>
    <row r="16" spans="1:9" ht="24" customHeight="1" x14ac:dyDescent="0.25">
      <c r="A16" s="33" t="s">
        <v>11</v>
      </c>
      <c r="B16" s="33"/>
      <c r="C16" s="35" t="s">
        <v>12</v>
      </c>
      <c r="D16" s="35"/>
    </row>
    <row r="17" spans="1:4" ht="78.75" customHeight="1" x14ac:dyDescent="0.25">
      <c r="A17" s="31" t="str">
        <f>VLOOKUP(H3,kisi!$A$10:$L$16,3)</f>
        <v>memahami tangga nada</v>
      </c>
      <c r="B17" s="32"/>
      <c r="C17" s="36" t="str">
        <f>VLOOKUP(H3,kisi!$A$10:$L$16,11)</f>
        <v>Tulislah pola interval tangga nada minor !</v>
      </c>
      <c r="D17" s="37"/>
    </row>
    <row r="18" spans="1:4" ht="24" customHeight="1" x14ac:dyDescent="0.25">
      <c r="A18" s="33" t="s">
        <v>13</v>
      </c>
      <c r="B18" s="33"/>
      <c r="C18" s="38"/>
      <c r="D18" s="39"/>
    </row>
    <row r="19" spans="1:4" ht="45.75" customHeight="1" x14ac:dyDescent="0.25">
      <c r="A19" s="31" t="str">
        <f>VLOOKUP(H3,kisi!$A$10:$L$16,4)</f>
        <v>ciri-ciri tangga nada mayor dan minor</v>
      </c>
      <c r="B19" s="32"/>
      <c r="C19" s="40"/>
      <c r="D19" s="41"/>
    </row>
    <row r="20" spans="1:4" ht="24" customHeight="1" x14ac:dyDescent="0.25">
      <c r="A20" s="33" t="s">
        <v>14</v>
      </c>
      <c r="B20" s="33"/>
      <c r="C20" s="35" t="s">
        <v>15</v>
      </c>
      <c r="D20" s="35"/>
    </row>
    <row r="21" spans="1:4" ht="44.25" customHeight="1" x14ac:dyDescent="0.25">
      <c r="A21" s="34" t="str">
        <f>VLOOKUP(H3,kisi!$A$10:$L$16,5)</f>
        <v>siswadapat menyebutkan ciri tangga nada minor</v>
      </c>
      <c r="B21" s="34"/>
      <c r="C21" s="34" t="str">
        <f>VLOOKUP(H3,kisi!$A$10:$L$16,12)</f>
        <v>1,1/2, 1,1,1/2, 1, 1</v>
      </c>
      <c r="D21" s="34"/>
    </row>
  </sheetData>
  <mergeCells count="28">
    <mergeCell ref="G3:G5"/>
    <mergeCell ref="H3:H5"/>
    <mergeCell ref="G1:H2"/>
    <mergeCell ref="A20:B20"/>
    <mergeCell ref="C20:D20"/>
    <mergeCell ref="A11:B11"/>
    <mergeCell ref="A12:B12"/>
    <mergeCell ref="A1:D1"/>
    <mergeCell ref="C8:D10"/>
    <mergeCell ref="A10:B10"/>
    <mergeCell ref="C7:D7"/>
    <mergeCell ref="C11:D11"/>
    <mergeCell ref="C12:D12"/>
    <mergeCell ref="A5:B5"/>
    <mergeCell ref="A6:B6"/>
    <mergeCell ref="A7:B7"/>
    <mergeCell ref="A8:B8"/>
    <mergeCell ref="A9:B9"/>
    <mergeCell ref="A21:B21"/>
    <mergeCell ref="C21:D21"/>
    <mergeCell ref="A14:B14"/>
    <mergeCell ref="A15:B15"/>
    <mergeCell ref="A16:B16"/>
    <mergeCell ref="C16:D16"/>
    <mergeCell ref="A17:B17"/>
    <mergeCell ref="C17:D19"/>
    <mergeCell ref="A18:B18"/>
    <mergeCell ref="A19:B19"/>
  </mergeCells>
  <pageMargins left="0.70866141732283472" right="0.70866141732283472" top="0.55118110236220474" bottom="0.55118110236220474" header="0.31496062992125984" footer="0.31496062992125984"/>
  <pageSetup paperSize="25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6</xdr:col>
                    <xdr:colOff>276225</xdr:colOff>
                    <xdr:row>4</xdr:row>
                    <xdr:rowOff>95250</xdr:rowOff>
                  </from>
                  <to>
                    <xdr:col>7</xdr:col>
                    <xdr:colOff>361950</xdr:colOff>
                    <xdr:row>5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6" zoomScale="65" zoomScaleNormal="100" zoomScaleSheetLayoutView="65" workbookViewId="0">
      <pane xSplit="1" ySplit="4" topLeftCell="B14" activePane="bottomRight" state="frozen"/>
      <selection activeCell="A6" sqref="A6"/>
      <selection pane="topRight" activeCell="B6" sqref="B6"/>
      <selection pane="bottomLeft" activeCell="A10" sqref="A10"/>
      <selection pane="bottomRight" activeCell="K15" sqref="K15"/>
    </sheetView>
  </sheetViews>
  <sheetFormatPr defaultRowHeight="15" x14ac:dyDescent="0.25"/>
  <cols>
    <col min="1" max="1" width="5" customWidth="1"/>
    <col min="2" max="2" width="34.42578125" customWidth="1"/>
    <col min="3" max="3" width="26.5703125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12.28515625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8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tr">
        <f>": PKN"</f>
        <v>: PKN</v>
      </c>
    </row>
    <row r="7" spans="1:17" ht="15.75" x14ac:dyDescent="0.25">
      <c r="A7" s="2" t="s">
        <v>6</v>
      </c>
      <c r="C7" s="2" t="str">
        <f>": 5"&amp;" / Ganjil"</f>
        <v>: 5 / Ganjil</v>
      </c>
    </row>
    <row r="8" spans="1:17" ht="15.75" x14ac:dyDescent="0.25">
      <c r="A8" s="2" t="s">
        <v>21</v>
      </c>
      <c r="C8" s="2" t="s">
        <v>31</v>
      </c>
    </row>
    <row r="9" spans="1:17" ht="31.5" x14ac:dyDescent="0.25">
      <c r="A9" s="5" t="s">
        <v>22</v>
      </c>
      <c r="B9" s="14" t="s">
        <v>8</v>
      </c>
      <c r="C9" s="14" t="s">
        <v>11</v>
      </c>
      <c r="D9" s="14" t="s">
        <v>13</v>
      </c>
      <c r="E9" s="14" t="s">
        <v>23</v>
      </c>
      <c r="F9" s="15" t="s">
        <v>24</v>
      </c>
      <c r="G9" s="14" t="s">
        <v>9</v>
      </c>
      <c r="H9" s="15" t="s">
        <v>25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183" customHeight="1" x14ac:dyDescent="0.25">
      <c r="A10" s="6">
        <v>1</v>
      </c>
      <c r="B10" s="7" t="s">
        <v>147</v>
      </c>
      <c r="C10" s="7" t="s">
        <v>148</v>
      </c>
      <c r="D10" s="7" t="s">
        <v>192</v>
      </c>
      <c r="E10" s="7" t="s">
        <v>193</v>
      </c>
      <c r="F10" s="6" t="s">
        <v>33</v>
      </c>
      <c r="G10" s="6">
        <v>1</v>
      </c>
      <c r="H10" s="6">
        <v>10</v>
      </c>
      <c r="I10" s="6"/>
      <c r="J10" s="6" t="s">
        <v>149</v>
      </c>
      <c r="K10" s="6" t="s">
        <v>200</v>
      </c>
      <c r="L10" s="6" t="s">
        <v>45</v>
      </c>
      <c r="N10" s="19" t="s">
        <v>38</v>
      </c>
      <c r="O10" s="19" t="s">
        <v>40</v>
      </c>
      <c r="P10" s="19" t="s">
        <v>42</v>
      </c>
      <c r="Q10" s="19" t="s">
        <v>44</v>
      </c>
    </row>
    <row r="11" spans="1:17" ht="177.75" customHeight="1" x14ac:dyDescent="0.25">
      <c r="A11" s="6">
        <v>2</v>
      </c>
      <c r="B11" s="7" t="s">
        <v>147</v>
      </c>
      <c r="C11" s="7" t="s">
        <v>148</v>
      </c>
      <c r="D11" s="7" t="s">
        <v>192</v>
      </c>
      <c r="E11" s="7" t="s">
        <v>194</v>
      </c>
      <c r="F11" s="6" t="s">
        <v>33</v>
      </c>
      <c r="G11" s="6">
        <v>2</v>
      </c>
      <c r="H11" s="6">
        <v>10</v>
      </c>
      <c r="I11" s="6"/>
      <c r="J11" s="6" t="s">
        <v>149</v>
      </c>
      <c r="K11" s="29" t="s">
        <v>201</v>
      </c>
      <c r="L11" s="6" t="s">
        <v>58</v>
      </c>
      <c r="N11" s="19" t="s">
        <v>46</v>
      </c>
      <c r="O11" s="19" t="s">
        <v>47</v>
      </c>
      <c r="P11" s="19" t="s">
        <v>48</v>
      </c>
      <c r="Q11" s="19" t="s">
        <v>49</v>
      </c>
    </row>
    <row r="12" spans="1:17" ht="180" customHeight="1" x14ac:dyDescent="0.25">
      <c r="A12" s="6">
        <v>3</v>
      </c>
      <c r="B12" s="7" t="s">
        <v>147</v>
      </c>
      <c r="C12" s="7" t="s">
        <v>148</v>
      </c>
      <c r="D12" s="7" t="s">
        <v>192</v>
      </c>
      <c r="E12" s="7" t="s">
        <v>195</v>
      </c>
      <c r="F12" s="6" t="s">
        <v>33</v>
      </c>
      <c r="G12" s="6">
        <v>3</v>
      </c>
      <c r="H12" s="6">
        <v>10</v>
      </c>
      <c r="I12" s="6"/>
      <c r="J12" s="6" t="s">
        <v>149</v>
      </c>
      <c r="K12" s="29" t="s">
        <v>202</v>
      </c>
      <c r="L12" s="6" t="s">
        <v>45</v>
      </c>
      <c r="N12" s="19" t="s">
        <v>50</v>
      </c>
      <c r="O12" s="19" t="s">
        <v>51</v>
      </c>
      <c r="P12" s="19" t="s">
        <v>52</v>
      </c>
      <c r="Q12" s="19" t="s">
        <v>53</v>
      </c>
    </row>
    <row r="13" spans="1:17" ht="184.5" customHeight="1" x14ac:dyDescent="0.25">
      <c r="A13" s="6">
        <v>4</v>
      </c>
      <c r="B13" s="7" t="s">
        <v>147</v>
      </c>
      <c r="C13" s="7" t="s">
        <v>148</v>
      </c>
      <c r="D13" s="7" t="s">
        <v>192</v>
      </c>
      <c r="E13" s="7" t="s">
        <v>196</v>
      </c>
      <c r="F13" s="6" t="s">
        <v>33</v>
      </c>
      <c r="G13" s="6">
        <v>4</v>
      </c>
      <c r="H13" s="6">
        <v>10</v>
      </c>
      <c r="I13" s="6"/>
      <c r="J13" s="6" t="s">
        <v>149</v>
      </c>
      <c r="K13" s="29" t="s">
        <v>203</v>
      </c>
      <c r="L13" s="6" t="s">
        <v>77</v>
      </c>
      <c r="N13" s="19" t="s">
        <v>54</v>
      </c>
      <c r="O13" s="19" t="s">
        <v>55</v>
      </c>
      <c r="P13" s="19" t="s">
        <v>56</v>
      </c>
      <c r="Q13" s="19" t="s">
        <v>57</v>
      </c>
    </row>
    <row r="14" spans="1:17" ht="141.75" x14ac:dyDescent="0.25">
      <c r="A14" s="6">
        <v>5</v>
      </c>
      <c r="B14" s="7" t="s">
        <v>147</v>
      </c>
      <c r="C14" s="7" t="s">
        <v>148</v>
      </c>
      <c r="D14" s="7" t="s">
        <v>192</v>
      </c>
      <c r="E14" s="7" t="s">
        <v>197</v>
      </c>
      <c r="F14" s="6" t="s">
        <v>33</v>
      </c>
      <c r="G14" s="6">
        <v>5</v>
      </c>
      <c r="H14" s="6">
        <v>10</v>
      </c>
      <c r="I14" s="6"/>
      <c r="J14" s="6" t="s">
        <v>149</v>
      </c>
      <c r="K14" s="29" t="s">
        <v>204</v>
      </c>
      <c r="L14" s="6" t="s">
        <v>77</v>
      </c>
      <c r="N14" s="19" t="s">
        <v>59</v>
      </c>
      <c r="O14" s="19" t="s">
        <v>60</v>
      </c>
      <c r="P14" s="19" t="s">
        <v>61</v>
      </c>
      <c r="Q14" s="19" t="s">
        <v>62</v>
      </c>
    </row>
    <row r="15" spans="1:17" ht="182.25" customHeight="1" x14ac:dyDescent="0.25">
      <c r="A15" s="6">
        <v>6</v>
      </c>
      <c r="B15" s="7" t="s">
        <v>147</v>
      </c>
      <c r="C15" s="7" t="s">
        <v>148</v>
      </c>
      <c r="D15" s="7" t="s">
        <v>192</v>
      </c>
      <c r="E15" s="7" t="s">
        <v>198</v>
      </c>
      <c r="F15" s="6" t="s">
        <v>63</v>
      </c>
      <c r="G15" s="6">
        <v>6</v>
      </c>
      <c r="H15" s="6">
        <v>20</v>
      </c>
      <c r="I15" s="6"/>
      <c r="J15" s="6" t="s">
        <v>149</v>
      </c>
      <c r="K15" s="29" t="s">
        <v>205</v>
      </c>
      <c r="L15" s="6" t="s">
        <v>206</v>
      </c>
      <c r="N15" s="19"/>
      <c r="O15" s="19"/>
      <c r="P15" s="19"/>
      <c r="Q15" s="19"/>
    </row>
    <row r="16" spans="1:17" ht="184.5" customHeight="1" x14ac:dyDescent="0.25">
      <c r="A16" s="6">
        <v>7</v>
      </c>
      <c r="B16" s="7" t="s">
        <v>147</v>
      </c>
      <c r="C16" s="7" t="s">
        <v>191</v>
      </c>
      <c r="D16" s="7" t="s">
        <v>192</v>
      </c>
      <c r="E16" s="7" t="s">
        <v>199</v>
      </c>
      <c r="F16" s="6" t="s">
        <v>71</v>
      </c>
      <c r="G16" s="6">
        <v>7</v>
      </c>
      <c r="H16" s="6">
        <v>30</v>
      </c>
      <c r="I16" s="6"/>
      <c r="J16" s="6" t="s">
        <v>149</v>
      </c>
      <c r="K16" s="29" t="s">
        <v>207</v>
      </c>
      <c r="L16" s="6" t="s">
        <v>72</v>
      </c>
      <c r="N16" s="19" t="s">
        <v>59</v>
      </c>
      <c r="O16" s="19" t="s">
        <v>60</v>
      </c>
      <c r="P16" s="19" t="s">
        <v>61</v>
      </c>
      <c r="Q16" s="19" t="s">
        <v>62</v>
      </c>
    </row>
    <row r="17" spans="1:11" ht="15.75" x14ac:dyDescent="0.25">
      <c r="A17" s="2"/>
      <c r="K17" s="29"/>
    </row>
    <row r="18" spans="1:11" ht="15.75" x14ac:dyDescent="0.25">
      <c r="B18" s="2"/>
    </row>
    <row r="19" spans="1:11" ht="15.75" x14ac:dyDescent="0.25">
      <c r="B19" s="2" t="s">
        <v>27</v>
      </c>
    </row>
    <row r="20" spans="1:11" ht="15.75" x14ac:dyDescent="0.25">
      <c r="B20" s="2" t="s">
        <v>28</v>
      </c>
      <c r="C20" s="2" t="s">
        <v>153</v>
      </c>
    </row>
    <row r="21" spans="1:11" ht="15.75" x14ac:dyDescent="0.25">
      <c r="A21" s="2"/>
    </row>
    <row r="22" spans="1:11" ht="15.75" x14ac:dyDescent="0.25">
      <c r="A22" s="2"/>
      <c r="B22" s="28" t="s">
        <v>152</v>
      </c>
      <c r="C22" s="28" t="s">
        <v>150</v>
      </c>
    </row>
    <row r="23" spans="1:11" ht="72" customHeight="1" x14ac:dyDescent="0.25">
      <c r="A23" s="2"/>
    </row>
    <row r="24" spans="1:11" ht="15.75" x14ac:dyDescent="0.25">
      <c r="A24" s="2"/>
    </row>
    <row r="25" spans="1:11" ht="15.75" x14ac:dyDescent="0.25">
      <c r="B25" s="3"/>
      <c r="C25" s="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view="pageBreakPreview" topLeftCell="A15" zoomScale="70" zoomScaleNormal="100" zoomScaleSheetLayoutView="70" workbookViewId="0">
      <selection activeCell="A32" sqref="A32"/>
    </sheetView>
  </sheetViews>
  <sheetFormatPr defaultRowHeight="15" x14ac:dyDescent="0.25"/>
  <cols>
    <col min="1" max="1" width="24.28515625" style="9" customWidth="1"/>
    <col min="2" max="2" width="27.28515625" style="9" customWidth="1"/>
    <col min="3" max="3" width="9.42578125" style="9" customWidth="1"/>
    <col min="4" max="4" width="5.42578125" style="9" customWidth="1"/>
    <col min="5" max="5" width="27.140625" style="9" customWidth="1"/>
    <col min="6" max="16384" width="9.140625" style="9"/>
  </cols>
  <sheetData>
    <row r="1" spans="1:10" ht="15.75" x14ac:dyDescent="0.25">
      <c r="A1" s="44" t="s">
        <v>0</v>
      </c>
      <c r="B1" s="44"/>
      <c r="C1" s="44"/>
      <c r="D1" s="44"/>
      <c r="E1" s="23"/>
      <c r="H1" s="43" t="s">
        <v>34</v>
      </c>
      <c r="I1" s="43"/>
    </row>
    <row r="2" spans="1:10" ht="17.25" customHeight="1" x14ac:dyDescent="0.25">
      <c r="A2" s="48" t="s">
        <v>1</v>
      </c>
      <c r="B2" s="49" t="str">
        <f>": "&amp;home!C1</f>
        <v>: MI NURUL ISLAM LABRUK KIDUL</v>
      </c>
      <c r="C2" s="10" t="s">
        <v>2</v>
      </c>
      <c r="E2" s="10" t="str">
        <f>": "&amp;home!C2</f>
        <v>: NUR RATNA P, S.Pd</v>
      </c>
      <c r="G2" s="10"/>
      <c r="H2" s="43"/>
      <c r="I2" s="43"/>
      <c r="J2" s="10"/>
    </row>
    <row r="3" spans="1:10" ht="17.25" customHeight="1" x14ac:dyDescent="0.25">
      <c r="A3" s="48"/>
      <c r="B3" s="49"/>
      <c r="C3" s="50" t="s">
        <v>4</v>
      </c>
      <c r="D3" s="50"/>
      <c r="E3" s="10" t="str">
        <f>": "&amp;home!C3</f>
        <v>: 2017/2018</v>
      </c>
      <c r="G3" s="10"/>
      <c r="H3" s="25"/>
      <c r="I3" s="25"/>
      <c r="J3" s="10"/>
    </row>
    <row r="4" spans="1:10" ht="17.25" customHeight="1" x14ac:dyDescent="0.25">
      <c r="A4" s="10" t="s">
        <v>3</v>
      </c>
      <c r="B4" s="10" t="str">
        <f>kisiPKN!C6</f>
        <v>: PKN</v>
      </c>
      <c r="C4" s="50"/>
      <c r="D4" s="50"/>
      <c r="H4" s="42">
        <v>7</v>
      </c>
      <c r="I4" s="42">
        <f>H4+1</f>
        <v>8</v>
      </c>
      <c r="J4" s="10"/>
    </row>
    <row r="5" spans="1:10" ht="17.25" customHeight="1" x14ac:dyDescent="0.25">
      <c r="A5" s="10" t="s">
        <v>6</v>
      </c>
      <c r="B5" s="10" t="str">
        <f>": "&amp;home!C5&amp;"/"&amp;home!C6</f>
        <v>: V/Ganjil</v>
      </c>
      <c r="C5" s="10" t="s">
        <v>7</v>
      </c>
      <c r="E5" s="10" t="str">
        <f>": "&amp;home!C7</f>
        <v>: PG,ESSAI  dan URAIAN</v>
      </c>
      <c r="H5" s="42"/>
      <c r="I5" s="42"/>
      <c r="J5" s="10"/>
    </row>
    <row r="6" spans="1:10" ht="30.75" customHeight="1" x14ac:dyDescent="0.25">
      <c r="A6" s="46" t="s">
        <v>8</v>
      </c>
      <c r="B6" s="46"/>
      <c r="C6" s="26" t="s">
        <v>9</v>
      </c>
      <c r="D6" s="47" t="s">
        <v>10</v>
      </c>
      <c r="E6" s="47"/>
      <c r="H6" s="42"/>
      <c r="I6" s="42"/>
    </row>
    <row r="7" spans="1:10" ht="117" customHeight="1" x14ac:dyDescent="0.25">
      <c r="A7" s="51" t="str">
        <f>VLOOKUP(H4,kisiPKN!$A$10:$L$16,2)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7" s="51"/>
      <c r="C7" s="24">
        <f>VLOOKUP(H4,kisiPKN!$A$10:$L$16,7)</f>
        <v>7</v>
      </c>
      <c r="D7" s="51" t="str">
        <f>VLOOKUP(H4,kisiPKN!$A$10:$L$16,10)</f>
        <v xml:space="preserve">buku tematik kelas v </v>
      </c>
      <c r="E7" s="51"/>
    </row>
    <row r="8" spans="1:10" ht="24" customHeight="1" x14ac:dyDescent="0.25">
      <c r="A8" s="46" t="s">
        <v>11</v>
      </c>
      <c r="B8" s="46"/>
      <c r="C8" s="46" t="s">
        <v>12</v>
      </c>
      <c r="D8" s="46"/>
      <c r="E8" s="46"/>
    </row>
    <row r="9" spans="1:10" ht="78.75" customHeight="1" x14ac:dyDescent="0.25">
      <c r="A9" s="51" t="str">
        <f>VLOOKUP(H4,kisiPKN!$A$10:$L$16,3)</f>
        <v>memahami hak , kewajiban Dan tanggung jawab sebagai warga dalam kehidupan sehari-hari</v>
      </c>
      <c r="B9" s="51"/>
      <c r="C9" s="51" t="str">
        <f>VLOOKUP(H4,kisiPKN!$A$10:$L$16,11)</f>
        <v>    Bagaimana cara meningkatkan kesadaran bertanggung jawab pada diri sendiri ?</v>
      </c>
      <c r="D9" s="51"/>
      <c r="E9" s="51"/>
    </row>
    <row r="10" spans="1:10" ht="24" customHeight="1" x14ac:dyDescent="0.25">
      <c r="A10" s="46" t="s">
        <v>13</v>
      </c>
      <c r="B10" s="46"/>
      <c r="C10" s="51"/>
      <c r="D10" s="51"/>
      <c r="E10" s="51"/>
    </row>
    <row r="11" spans="1:10" ht="45.75" customHeight="1" x14ac:dyDescent="0.25">
      <c r="A11" s="51" t="str">
        <f>VLOOKUP(H4,kisiPKN!$A$10:$L$16,4)</f>
        <v>jenis-jenis tanggung jawab sebagai warga masyarakat</v>
      </c>
      <c r="B11" s="51"/>
      <c r="C11" s="51"/>
      <c r="D11" s="51"/>
      <c r="E11" s="51"/>
    </row>
    <row r="12" spans="1:10" ht="24" customHeight="1" x14ac:dyDescent="0.25">
      <c r="A12" s="46" t="s">
        <v>14</v>
      </c>
      <c r="B12" s="46"/>
      <c r="C12" s="46" t="s">
        <v>15</v>
      </c>
      <c r="D12" s="46"/>
      <c r="E12" s="46"/>
    </row>
    <row r="13" spans="1:10" ht="44.25" customHeight="1" x14ac:dyDescent="0.25">
      <c r="A13" s="51" t="str">
        <f>VLOOKUP(H4,kisiPKN!$A$10:$L$16,5)</f>
        <v>siswa dapatmenyebutkan cara meningkatkan kesadaran bertanggung jawab</v>
      </c>
      <c r="B13" s="51"/>
      <c r="C13" s="51" t="str">
        <f>VLOOKUP(H4,kisiPKN!$A$10:$L$16,12)</f>
        <v>Kebijakan guru</v>
      </c>
      <c r="D13" s="51"/>
      <c r="E13" s="51"/>
    </row>
    <row r="14" spans="1:10" ht="15.75" x14ac:dyDescent="0.25">
      <c r="A14" s="10"/>
      <c r="B14" s="10"/>
    </row>
    <row r="15" spans="1:10" ht="30.75" customHeight="1" x14ac:dyDescent="0.25">
      <c r="A15" s="46" t="s">
        <v>8</v>
      </c>
      <c r="B15" s="46"/>
      <c r="C15" s="26" t="s">
        <v>9</v>
      </c>
      <c r="D15" s="52" t="s">
        <v>10</v>
      </c>
      <c r="E15" s="53"/>
    </row>
    <row r="16" spans="1:10" ht="117" customHeight="1" x14ac:dyDescent="0.25">
      <c r="A16" s="51" t="str">
        <f>VLOOKUP(I4,kisiPKN!$A$10:$L$16,2)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16" s="51"/>
      <c r="C16" s="24">
        <f>VLOOKUP(I4,kisiPKN!$A$10:$L$16,7)</f>
        <v>7</v>
      </c>
      <c r="D16" s="51"/>
      <c r="E16" s="51" t="str">
        <f>VLOOKUP(I4,kisiPKN!$A$10:$L$16,10)</f>
        <v xml:space="preserve">buku tematik kelas v </v>
      </c>
    </row>
    <row r="17" spans="1:5" ht="24" customHeight="1" x14ac:dyDescent="0.25">
      <c r="A17" s="46" t="s">
        <v>11</v>
      </c>
      <c r="B17" s="46"/>
      <c r="C17" s="46" t="s">
        <v>12</v>
      </c>
      <c r="D17" s="46"/>
      <c r="E17" s="46"/>
    </row>
    <row r="18" spans="1:5" ht="78.75" customHeight="1" x14ac:dyDescent="0.25">
      <c r="A18" s="51" t="str">
        <f>VLOOKUP(I4,kisiPKN!$A$10:$L$16,3)</f>
        <v>memahami hak , kewajiban Dan tanggung jawab sebagai warga dalam kehidupan sehari-hari</v>
      </c>
      <c r="B18" s="51"/>
      <c r="C18" s="51" t="str">
        <f>VLOOKUP(I4,kisiPKN!$A$10:$L$16,11)</f>
        <v>    Bagaimana cara meningkatkan kesadaran bertanggung jawab pada diri sendiri ?</v>
      </c>
      <c r="D18" s="51"/>
      <c r="E18" s="51"/>
    </row>
    <row r="19" spans="1:5" ht="24" customHeight="1" x14ac:dyDescent="0.25">
      <c r="A19" s="46" t="s">
        <v>13</v>
      </c>
      <c r="B19" s="46"/>
      <c r="C19" s="51"/>
      <c r="D19" s="51"/>
      <c r="E19" s="51"/>
    </row>
    <row r="20" spans="1:5" ht="45.75" customHeight="1" x14ac:dyDescent="0.25">
      <c r="A20" s="51" t="str">
        <f>VLOOKUP(I4,kisiPKN!$A$10:$L$16,4)</f>
        <v>jenis-jenis tanggung jawab sebagai warga masyarakat</v>
      </c>
      <c r="B20" s="51"/>
      <c r="C20" s="51"/>
      <c r="D20" s="51"/>
      <c r="E20" s="51"/>
    </row>
    <row r="21" spans="1:5" ht="24" customHeight="1" x14ac:dyDescent="0.25">
      <c r="A21" s="46" t="s">
        <v>14</v>
      </c>
      <c r="B21" s="46"/>
      <c r="C21" s="46" t="s">
        <v>15</v>
      </c>
      <c r="D21" s="46"/>
      <c r="E21" s="46"/>
    </row>
    <row r="22" spans="1:5" ht="44.25" customHeight="1" x14ac:dyDescent="0.25">
      <c r="A22" s="51" t="str">
        <f>VLOOKUP(I4,kisiPKN!$A$10:$L$16,5)</f>
        <v>siswa dapatmenyebutkan cara meningkatkan kesadaran bertanggung jawab</v>
      </c>
      <c r="B22" s="51"/>
      <c r="C22" s="51" t="str">
        <f>VLOOKUP(I4,kisiPKN!$A$10:$L$16,12)</f>
        <v>Kebijakan guru</v>
      </c>
      <c r="D22" s="51"/>
      <c r="E22" s="51"/>
    </row>
  </sheetData>
  <mergeCells count="35">
    <mergeCell ref="C21:E21"/>
    <mergeCell ref="C22:E22"/>
    <mergeCell ref="A7:B7"/>
    <mergeCell ref="D7:E7"/>
    <mergeCell ref="D16:E16"/>
    <mergeCell ref="C17:E17"/>
    <mergeCell ref="C18:E20"/>
    <mergeCell ref="D15:E15"/>
    <mergeCell ref="C8:E8"/>
    <mergeCell ref="C9:E11"/>
    <mergeCell ref="C12:E12"/>
    <mergeCell ref="C13:E13"/>
    <mergeCell ref="A21:B21"/>
    <mergeCell ref="A22:B22"/>
    <mergeCell ref="A17:B17"/>
    <mergeCell ref="A18:B18"/>
    <mergeCell ref="A19:B19"/>
    <mergeCell ref="A20:B20"/>
    <mergeCell ref="A16:B16"/>
    <mergeCell ref="A8:B8"/>
    <mergeCell ref="A9:B9"/>
    <mergeCell ref="A10:B10"/>
    <mergeCell ref="A11:B11"/>
    <mergeCell ref="A12:B12"/>
    <mergeCell ref="A13:B13"/>
    <mergeCell ref="A15:B15"/>
    <mergeCell ref="A1:D1"/>
    <mergeCell ref="H1:I2"/>
    <mergeCell ref="H4:H6"/>
    <mergeCell ref="I4:I6"/>
    <mergeCell ref="A6:B6"/>
    <mergeCell ref="D6:E6"/>
    <mergeCell ref="A2:A3"/>
    <mergeCell ref="B2:B3"/>
    <mergeCell ref="C3:D4"/>
  </mergeCells>
  <pageMargins left="0.70866141732283472" right="0.70866141732283472" top="0.55118110236220474" bottom="0.55118110236220474" header="0.31496062992125984" footer="0.31496062992125984"/>
  <pageSetup paperSize="256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7</xdr:col>
                    <xdr:colOff>276225</xdr:colOff>
                    <xdr:row>5</xdr:row>
                    <xdr:rowOff>95250</xdr:rowOff>
                  </from>
                  <to>
                    <xdr:col>8</xdr:col>
                    <xdr:colOff>361950</xdr:colOff>
                    <xdr:row>6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6" zoomScale="60" zoomScaleNormal="100" workbookViewId="0">
      <pane xSplit="1" ySplit="4" topLeftCell="B16" activePane="bottomRight" state="frozen"/>
      <selection activeCell="A6" sqref="A6"/>
      <selection pane="topRight" activeCell="B6" sqref="B6"/>
      <selection pane="bottomLeft" activeCell="A10" sqref="A10"/>
      <selection pane="bottomRight" activeCell="L22" sqref="L22"/>
    </sheetView>
  </sheetViews>
  <sheetFormatPr defaultRowHeight="15" x14ac:dyDescent="0.25"/>
  <cols>
    <col min="1" max="1" width="5" customWidth="1"/>
    <col min="2" max="2" width="34.42578125" customWidth="1"/>
    <col min="3" max="3" width="26.5703125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23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8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tr">
        <f>": B. INDONESIA"</f>
        <v>: B. INDONESIA</v>
      </c>
    </row>
    <row r="7" spans="1:17" ht="15.75" x14ac:dyDescent="0.25">
      <c r="A7" s="2" t="s">
        <v>6</v>
      </c>
      <c r="C7" s="2" t="str">
        <f>": 5"&amp;" / Ganjil"</f>
        <v>: 5 / Ganjil</v>
      </c>
    </row>
    <row r="8" spans="1:17" ht="15.75" x14ac:dyDescent="0.25">
      <c r="A8" s="2" t="s">
        <v>21</v>
      </c>
      <c r="C8" s="2" t="s">
        <v>31</v>
      </c>
    </row>
    <row r="9" spans="1:17" ht="31.5" x14ac:dyDescent="0.25">
      <c r="A9" s="5" t="s">
        <v>22</v>
      </c>
      <c r="B9" s="14" t="s">
        <v>8</v>
      </c>
      <c r="C9" s="14" t="s">
        <v>11</v>
      </c>
      <c r="D9" s="14" t="s">
        <v>13</v>
      </c>
      <c r="E9" s="14" t="s">
        <v>23</v>
      </c>
      <c r="F9" s="15" t="s">
        <v>24</v>
      </c>
      <c r="G9" s="14" t="s">
        <v>9</v>
      </c>
      <c r="H9" s="15" t="s">
        <v>25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197.25" customHeight="1" x14ac:dyDescent="0.25">
      <c r="A10" s="6">
        <v>1</v>
      </c>
      <c r="B10" s="7" t="s">
        <v>147</v>
      </c>
      <c r="C10" s="7" t="s">
        <v>208</v>
      </c>
      <c r="D10" s="7" t="s">
        <v>209</v>
      </c>
      <c r="E10" s="7" t="s">
        <v>210</v>
      </c>
      <c r="F10" s="6" t="s">
        <v>33</v>
      </c>
      <c r="G10" s="6">
        <v>1</v>
      </c>
      <c r="H10" s="6">
        <v>10</v>
      </c>
      <c r="I10" s="6"/>
      <c r="J10" s="6" t="s">
        <v>154</v>
      </c>
      <c r="K10" s="29" t="s">
        <v>223</v>
      </c>
      <c r="L10" s="6" t="s">
        <v>45</v>
      </c>
      <c r="N10" s="19"/>
      <c r="O10" s="19"/>
      <c r="P10" s="19"/>
      <c r="Q10" s="19"/>
    </row>
    <row r="11" spans="1:17" ht="195.75" customHeight="1" x14ac:dyDescent="0.25">
      <c r="A11" s="6">
        <v>2</v>
      </c>
      <c r="B11" s="7" t="s">
        <v>147</v>
      </c>
      <c r="C11" s="7" t="s">
        <v>208</v>
      </c>
      <c r="D11" s="7" t="s">
        <v>209</v>
      </c>
      <c r="E11" s="7" t="s">
        <v>211</v>
      </c>
      <c r="F11" s="6" t="s">
        <v>33</v>
      </c>
      <c r="G11" s="6">
        <v>2</v>
      </c>
      <c r="H11" s="6">
        <v>10</v>
      </c>
      <c r="I11" s="6"/>
      <c r="J11" s="6" t="s">
        <v>154</v>
      </c>
      <c r="K11" s="2" t="s">
        <v>222</v>
      </c>
      <c r="L11" s="6" t="s">
        <v>58</v>
      </c>
      <c r="N11" s="19"/>
      <c r="O11" s="19"/>
      <c r="P11" s="19"/>
      <c r="Q11" s="19"/>
    </row>
    <row r="12" spans="1:17" ht="207.75" customHeight="1" x14ac:dyDescent="0.25">
      <c r="A12" s="6">
        <v>3</v>
      </c>
      <c r="B12" s="7" t="s">
        <v>147</v>
      </c>
      <c r="C12" s="7" t="s">
        <v>208</v>
      </c>
      <c r="D12" s="7" t="s">
        <v>209</v>
      </c>
      <c r="E12" s="7" t="s">
        <v>212</v>
      </c>
      <c r="F12" s="6" t="s">
        <v>33</v>
      </c>
      <c r="G12" s="6">
        <v>3</v>
      </c>
      <c r="H12" s="6">
        <v>10</v>
      </c>
      <c r="I12" s="6"/>
      <c r="J12" s="6" t="s">
        <v>154</v>
      </c>
      <c r="K12" s="29" t="s">
        <v>221</v>
      </c>
      <c r="L12" s="6" t="s">
        <v>36</v>
      </c>
      <c r="N12" s="19"/>
      <c r="O12" s="19"/>
      <c r="P12" s="19"/>
      <c r="Q12" s="19"/>
    </row>
    <row r="13" spans="1:17" ht="204.75" customHeight="1" x14ac:dyDescent="0.25">
      <c r="A13" s="6">
        <v>4</v>
      </c>
      <c r="B13" s="7" t="s">
        <v>147</v>
      </c>
      <c r="C13" s="7" t="s">
        <v>208</v>
      </c>
      <c r="D13" s="7" t="s">
        <v>209</v>
      </c>
      <c r="E13" s="7" t="s">
        <v>213</v>
      </c>
      <c r="F13" s="6" t="s">
        <v>33</v>
      </c>
      <c r="G13" s="6">
        <v>4</v>
      </c>
      <c r="H13" s="6">
        <v>10</v>
      </c>
      <c r="I13" s="6"/>
      <c r="J13" s="6" t="s">
        <v>154</v>
      </c>
      <c r="K13" s="29" t="s">
        <v>220</v>
      </c>
      <c r="L13" s="6" t="s">
        <v>77</v>
      </c>
      <c r="N13" s="19"/>
      <c r="O13" s="19"/>
      <c r="P13" s="19"/>
      <c r="Q13" s="19"/>
    </row>
    <row r="14" spans="1:17" ht="141.75" x14ac:dyDescent="0.25">
      <c r="A14" s="6">
        <v>5</v>
      </c>
      <c r="B14" s="7" t="s">
        <v>147</v>
      </c>
      <c r="C14" s="7" t="s">
        <v>208</v>
      </c>
      <c r="D14" s="7" t="s">
        <v>209</v>
      </c>
      <c r="E14" s="7" t="s">
        <v>214</v>
      </c>
      <c r="F14" s="6" t="s">
        <v>33</v>
      </c>
      <c r="G14" s="6">
        <v>5</v>
      </c>
      <c r="H14" s="6">
        <v>10</v>
      </c>
      <c r="I14" s="6"/>
      <c r="J14" s="6" t="s">
        <v>154</v>
      </c>
      <c r="K14" s="29" t="s">
        <v>219</v>
      </c>
      <c r="L14" s="6" t="s">
        <v>36</v>
      </c>
      <c r="N14" s="19"/>
      <c r="O14" s="19"/>
      <c r="P14" s="19"/>
      <c r="Q14" s="19"/>
    </row>
    <row r="15" spans="1:17" ht="220.5" customHeight="1" x14ac:dyDescent="0.25">
      <c r="A15" s="6">
        <v>6</v>
      </c>
      <c r="B15" s="7" t="s">
        <v>147</v>
      </c>
      <c r="C15" s="7" t="s">
        <v>208</v>
      </c>
      <c r="D15" s="7" t="s">
        <v>209</v>
      </c>
      <c r="E15" s="7" t="s">
        <v>212</v>
      </c>
      <c r="F15" s="6" t="s">
        <v>63</v>
      </c>
      <c r="G15" s="6">
        <v>6</v>
      </c>
      <c r="H15" s="6">
        <v>20</v>
      </c>
      <c r="I15" s="6"/>
      <c r="J15" s="6" t="s">
        <v>154</v>
      </c>
      <c r="K15" s="2" t="s">
        <v>217</v>
      </c>
      <c r="L15" s="6" t="s">
        <v>218</v>
      </c>
      <c r="N15" s="19"/>
      <c r="O15" s="19"/>
      <c r="P15" s="19"/>
      <c r="Q15" s="19"/>
    </row>
    <row r="16" spans="1:17" ht="215.25" customHeight="1" x14ac:dyDescent="0.25">
      <c r="A16" s="6">
        <v>7</v>
      </c>
      <c r="B16" s="7" t="s">
        <v>147</v>
      </c>
      <c r="C16" s="7" t="s">
        <v>208</v>
      </c>
      <c r="D16" s="7" t="s">
        <v>209</v>
      </c>
      <c r="E16" s="7" t="s">
        <v>215</v>
      </c>
      <c r="F16" s="6" t="s">
        <v>71</v>
      </c>
      <c r="G16" s="6">
        <v>7</v>
      </c>
      <c r="H16" s="6">
        <v>30</v>
      </c>
      <c r="I16" s="6"/>
      <c r="J16" s="6" t="s">
        <v>154</v>
      </c>
      <c r="K16" s="29" t="s">
        <v>216</v>
      </c>
      <c r="L16" s="6" t="s">
        <v>78</v>
      </c>
      <c r="N16" s="19" t="s">
        <v>59</v>
      </c>
      <c r="O16" s="19" t="s">
        <v>60</v>
      </c>
      <c r="P16" s="19" t="s">
        <v>61</v>
      </c>
      <c r="Q16" s="19" t="s">
        <v>62</v>
      </c>
    </row>
    <row r="17" spans="1:17" ht="166.5" customHeight="1" x14ac:dyDescent="0.25">
      <c r="A17" s="6">
        <v>8</v>
      </c>
      <c r="B17" s="7" t="s">
        <v>74</v>
      </c>
      <c r="C17" s="7" t="s">
        <v>74</v>
      </c>
      <c r="D17" s="7" t="s">
        <v>74</v>
      </c>
      <c r="E17" s="7" t="s">
        <v>74</v>
      </c>
      <c r="F17" s="7" t="s">
        <v>74</v>
      </c>
      <c r="G17" s="7" t="s">
        <v>74</v>
      </c>
      <c r="H17" s="7" t="s">
        <v>74</v>
      </c>
      <c r="I17" s="7" t="s">
        <v>74</v>
      </c>
      <c r="J17" s="7" t="s">
        <v>74</v>
      </c>
      <c r="K17" s="7" t="s">
        <v>74</v>
      </c>
      <c r="L17" s="7" t="s">
        <v>74</v>
      </c>
      <c r="N17" s="19" t="s">
        <v>59</v>
      </c>
      <c r="O17" s="19" t="s">
        <v>60</v>
      </c>
      <c r="P17" s="19" t="s">
        <v>61</v>
      </c>
      <c r="Q17" s="19" t="s">
        <v>62</v>
      </c>
    </row>
    <row r="18" spans="1:17" ht="15.75" x14ac:dyDescent="0.25">
      <c r="B18" s="2"/>
    </row>
    <row r="19" spans="1:17" ht="15.75" x14ac:dyDescent="0.25">
      <c r="B19" s="2"/>
    </row>
    <row r="20" spans="1:17" ht="15.75" x14ac:dyDescent="0.25">
      <c r="B20" s="2"/>
      <c r="C20" s="2"/>
    </row>
    <row r="21" spans="1:17" ht="15.75" x14ac:dyDescent="0.25">
      <c r="A21" s="2"/>
    </row>
    <row r="22" spans="1:17" ht="15.75" x14ac:dyDescent="0.25">
      <c r="A22" s="2"/>
    </row>
    <row r="23" spans="1:17" ht="15.75" x14ac:dyDescent="0.25">
      <c r="A23" s="2"/>
    </row>
    <row r="24" spans="1:17" ht="15.75" x14ac:dyDescent="0.25">
      <c r="A24" s="2"/>
    </row>
    <row r="25" spans="1:17" ht="15.75" x14ac:dyDescent="0.25">
      <c r="B25" s="3"/>
      <c r="C25" s="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58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view="pageBreakPreview" zoomScale="78" zoomScaleNormal="100" zoomScaleSheetLayoutView="78" workbookViewId="0">
      <selection activeCell="I4" sqref="I4:I6"/>
    </sheetView>
  </sheetViews>
  <sheetFormatPr defaultRowHeight="15" x14ac:dyDescent="0.25"/>
  <cols>
    <col min="1" max="1" width="24.28515625" style="9" customWidth="1"/>
    <col min="2" max="2" width="27.28515625" style="9" customWidth="1"/>
    <col min="3" max="3" width="9.42578125" style="9" customWidth="1"/>
    <col min="4" max="4" width="5.42578125" style="9" customWidth="1"/>
    <col min="5" max="5" width="27.140625" style="9" customWidth="1"/>
    <col min="6" max="16384" width="9.140625" style="9"/>
  </cols>
  <sheetData>
    <row r="1" spans="1:10" ht="15.75" x14ac:dyDescent="0.25">
      <c r="A1" s="44" t="s">
        <v>0</v>
      </c>
      <c r="B1" s="44"/>
      <c r="C1" s="44"/>
      <c r="D1" s="44"/>
      <c r="E1" s="23"/>
      <c r="H1" s="43" t="s">
        <v>34</v>
      </c>
      <c r="I1" s="43"/>
    </row>
    <row r="2" spans="1:10" ht="17.25" customHeight="1" x14ac:dyDescent="0.25">
      <c r="A2" s="48" t="s">
        <v>1</v>
      </c>
      <c r="B2" s="49" t="str">
        <f>": "&amp;home!C1</f>
        <v>: MI NURUL ISLAM LABRUK KIDUL</v>
      </c>
      <c r="C2" s="10" t="s">
        <v>2</v>
      </c>
      <c r="E2" s="10" t="str">
        <f>": "&amp;home!C2</f>
        <v>: NUR RATNA P, S.Pd</v>
      </c>
      <c r="G2" s="10"/>
      <c r="H2" s="43"/>
      <c r="I2" s="43"/>
      <c r="J2" s="10"/>
    </row>
    <row r="3" spans="1:10" ht="17.25" customHeight="1" x14ac:dyDescent="0.25">
      <c r="A3" s="48"/>
      <c r="B3" s="49"/>
      <c r="C3" s="50" t="s">
        <v>4</v>
      </c>
      <c r="D3" s="50"/>
      <c r="E3" s="10" t="str">
        <f>": "&amp;home!C3</f>
        <v>: 2017/2018</v>
      </c>
      <c r="G3" s="10"/>
      <c r="H3" s="25"/>
      <c r="I3" s="25"/>
      <c r="J3" s="10"/>
    </row>
    <row r="4" spans="1:10" ht="17.25" customHeight="1" x14ac:dyDescent="0.25">
      <c r="A4" s="10" t="s">
        <v>20</v>
      </c>
      <c r="B4" s="10" t="str">
        <f>kisiBID!C6</f>
        <v>: B. INDONESIA</v>
      </c>
      <c r="C4" s="50"/>
      <c r="D4" s="50"/>
      <c r="H4" s="42">
        <v>5</v>
      </c>
      <c r="I4" s="42">
        <f>H4+1</f>
        <v>6</v>
      </c>
      <c r="J4" s="10"/>
    </row>
    <row r="5" spans="1:10" ht="17.25" customHeight="1" x14ac:dyDescent="0.25">
      <c r="A5" s="10" t="s">
        <v>6</v>
      </c>
      <c r="B5" s="10" t="str">
        <f>": "&amp;home!C5&amp;"/"&amp;home!C6</f>
        <v>: V/Ganjil</v>
      </c>
      <c r="C5" s="10" t="s">
        <v>7</v>
      </c>
      <c r="E5" s="10" t="str">
        <f>": "&amp;home!C7</f>
        <v>: PG,ESSAI  dan URAIAN</v>
      </c>
      <c r="H5" s="42"/>
      <c r="I5" s="42"/>
      <c r="J5" s="10"/>
    </row>
    <row r="6" spans="1:10" ht="30.75" customHeight="1" x14ac:dyDescent="0.25">
      <c r="A6" s="46" t="s">
        <v>8</v>
      </c>
      <c r="B6" s="46"/>
      <c r="C6" s="26" t="s">
        <v>9</v>
      </c>
      <c r="D6" s="47" t="s">
        <v>10</v>
      </c>
      <c r="E6" s="47"/>
      <c r="H6" s="42"/>
      <c r="I6" s="42"/>
    </row>
    <row r="7" spans="1:10" ht="117" customHeight="1" x14ac:dyDescent="0.25">
      <c r="A7" s="51" t="str">
        <f>VLOOKUP(H4,kisiBID!$A$10:$L$17,2)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7" s="51"/>
      <c r="C7" s="24">
        <f>VLOOKUP(H4,kisiBID!$A$10:$L$17,7)</f>
        <v>5</v>
      </c>
      <c r="D7" s="51" t="str">
        <f>VLOOKUP(H4,kisiBID!$A$10:$L$17,10)</f>
        <v>buku tematik kelas V</v>
      </c>
      <c r="E7" s="51"/>
    </row>
    <row r="8" spans="1:10" ht="24" customHeight="1" x14ac:dyDescent="0.25">
      <c r="A8" s="46" t="s">
        <v>11</v>
      </c>
      <c r="B8" s="46"/>
      <c r="C8" s="46" t="s">
        <v>12</v>
      </c>
      <c r="D8" s="46"/>
      <c r="E8" s="46"/>
    </row>
    <row r="9" spans="1:10" ht="78.75" customHeight="1" x14ac:dyDescent="0.25">
      <c r="A9" s="51" t="str">
        <f>VLOOKUP(H4,kisiBID!$A$10:$L$17,3)</f>
        <v>mengklasifikasi informasi yang didapat dari buku ke dalam aspek apa, dimana, kapan, siapa, mengapa, dan bagaimana</v>
      </c>
      <c r="B9" s="51"/>
      <c r="C9" s="51" t="str">
        <f>VLOOKUP(H4,kisiBID!$A$10:$L$17,11)</f>
        <v>Rumus yang berisi isi penyusun berita atau cerita biasa disebut ….</v>
      </c>
      <c r="D9" s="51"/>
      <c r="E9" s="51"/>
    </row>
    <row r="10" spans="1:10" ht="24" customHeight="1" x14ac:dyDescent="0.25">
      <c r="A10" s="46" t="s">
        <v>13</v>
      </c>
      <c r="B10" s="46"/>
      <c r="C10" s="51"/>
      <c r="D10" s="51"/>
      <c r="E10" s="51"/>
    </row>
    <row r="11" spans="1:10" ht="45.75" customHeight="1" x14ac:dyDescent="0.25">
      <c r="A11" s="51" t="str">
        <f>VLOOKUP(H4,kisiBID!$A$10:$L$17,4)</f>
        <v>informasi pada teks terkait dengan pertanyaan apa, dimana, kapan, siapa, mengapa, dan bagaimana</v>
      </c>
      <c r="B11" s="51"/>
      <c r="C11" s="51"/>
      <c r="D11" s="51"/>
      <c r="E11" s="51"/>
    </row>
    <row r="12" spans="1:10" ht="24" customHeight="1" x14ac:dyDescent="0.25">
      <c r="A12" s="46" t="s">
        <v>14</v>
      </c>
      <c r="B12" s="46"/>
      <c r="C12" s="46" t="s">
        <v>15</v>
      </c>
      <c r="D12" s="46"/>
      <c r="E12" s="46"/>
    </row>
    <row r="13" spans="1:10" ht="44.25" customHeight="1" x14ac:dyDescent="0.25">
      <c r="A13" s="51" t="str">
        <f>VLOOKUP(H4,kisiBID!$A$10:$L$17,5)</f>
        <v>siswa dapat menyebutkan rumus kata tanya atau penyusun berita</v>
      </c>
      <c r="B13" s="51"/>
      <c r="C13" s="51" t="str">
        <f>VLOOKUP(H4,kisiBID!$A$10:$L$17,12)</f>
        <v>A</v>
      </c>
      <c r="D13" s="51"/>
      <c r="E13" s="51"/>
    </row>
    <row r="14" spans="1:10" ht="15.75" x14ac:dyDescent="0.25">
      <c r="A14" s="10"/>
      <c r="B14" s="10"/>
    </row>
    <row r="15" spans="1:10" ht="30.75" customHeight="1" x14ac:dyDescent="0.25">
      <c r="A15" s="46" t="s">
        <v>8</v>
      </c>
      <c r="B15" s="46"/>
      <c r="C15" s="26" t="s">
        <v>9</v>
      </c>
      <c r="D15" s="52" t="s">
        <v>10</v>
      </c>
      <c r="E15" s="53"/>
    </row>
    <row r="16" spans="1:10" ht="117" customHeight="1" x14ac:dyDescent="0.25">
      <c r="A16" s="51" t="str">
        <f>VLOOKUP(I4,kisiBID!$A$10:$L$17,2)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16" s="51"/>
      <c r="C16" s="24">
        <f>VLOOKUP(I4,kisiBID!$A$10:$L$17,7)</f>
        <v>6</v>
      </c>
      <c r="D16" s="51" t="str">
        <f>VLOOKUP(I4,kisiBID!$A$10:$L$17,10)</f>
        <v>buku tematik kelas V</v>
      </c>
      <c r="E16" s="51" t="str">
        <f>VLOOKUP(I4,kisiPKN!$A$10:$L$16,10)</f>
        <v xml:space="preserve">buku tematik kelas v </v>
      </c>
    </row>
    <row r="17" spans="1:5" ht="24" customHeight="1" x14ac:dyDescent="0.25">
      <c r="A17" s="46" t="s">
        <v>11</v>
      </c>
      <c r="B17" s="46"/>
      <c r="C17" s="46" t="s">
        <v>12</v>
      </c>
      <c r="D17" s="46"/>
      <c r="E17" s="46"/>
    </row>
    <row r="18" spans="1:5" ht="78.75" customHeight="1" x14ac:dyDescent="0.25">
      <c r="A18" s="51" t="str">
        <f>VLOOKUP(I4,kisiBID!$A$10:$L$17,3)</f>
        <v>mengklasifikasi informasi yang didapat dari buku ke dalam aspek apa, dimana, kapan, siapa, mengapa, dan bagaimana</v>
      </c>
      <c r="B18" s="51"/>
      <c r="C18" s="51" t="str">
        <f>VLOOKUP(I4,kisiBID!$A$10:$L$17,11)</f>
        <v xml:space="preserve">…………….. kebakaran dipasar baru itu terjadi </v>
      </c>
      <c r="D18" s="51"/>
      <c r="E18" s="51"/>
    </row>
    <row r="19" spans="1:5" ht="24" customHeight="1" x14ac:dyDescent="0.25">
      <c r="A19" s="46" t="s">
        <v>13</v>
      </c>
      <c r="B19" s="46"/>
      <c r="C19" s="51"/>
      <c r="D19" s="51"/>
      <c r="E19" s="51"/>
    </row>
    <row r="20" spans="1:5" ht="45.75" customHeight="1" x14ac:dyDescent="0.25">
      <c r="A20" s="51" t="str">
        <f>VLOOKUP(I4,kisiBID!$A$10:$L$17,4)</f>
        <v>informasi pada teks terkait dengan pertanyaan apa, dimana, kapan, siapa, mengapa, dan bagaimana</v>
      </c>
      <c r="B20" s="51"/>
      <c r="C20" s="51"/>
      <c r="D20" s="51"/>
      <c r="E20" s="51"/>
    </row>
    <row r="21" spans="1:5" ht="24" customHeight="1" x14ac:dyDescent="0.25">
      <c r="A21" s="46" t="s">
        <v>14</v>
      </c>
      <c r="B21" s="46"/>
      <c r="C21" s="46" t="s">
        <v>15</v>
      </c>
      <c r="D21" s="46"/>
      <c r="E21" s="46"/>
    </row>
    <row r="22" spans="1:5" ht="44.25" customHeight="1" x14ac:dyDescent="0.25">
      <c r="A22" s="51" t="str">
        <f>VLOOKUP(I4,kisiBID!$A$10:$L$17,5)</f>
        <v>siswa dapat menyebutkan kata tanya dalam kalimat</v>
      </c>
      <c r="B22" s="51"/>
      <c r="C22" s="51" t="str">
        <f>VLOOKUP(I4,kisiBID!$A$10:$L$17,12)</f>
        <v>kapan</v>
      </c>
      <c r="D22" s="51"/>
      <c r="E22" s="51"/>
    </row>
  </sheetData>
  <mergeCells count="35">
    <mergeCell ref="A21:B21"/>
    <mergeCell ref="C21:E21"/>
    <mergeCell ref="A22:B22"/>
    <mergeCell ref="C22:E22"/>
    <mergeCell ref="A16:B16"/>
    <mergeCell ref="D16:E16"/>
    <mergeCell ref="A17:B17"/>
    <mergeCell ref="C17:E17"/>
    <mergeCell ref="A18:B18"/>
    <mergeCell ref="C18:E20"/>
    <mergeCell ref="A19:B19"/>
    <mergeCell ref="A20:B20"/>
    <mergeCell ref="A12:B12"/>
    <mergeCell ref="C12:E12"/>
    <mergeCell ref="A13:B13"/>
    <mergeCell ref="C13:E13"/>
    <mergeCell ref="A15:B15"/>
    <mergeCell ref="D15:E15"/>
    <mergeCell ref="A7:B7"/>
    <mergeCell ref="D7:E7"/>
    <mergeCell ref="A8:B8"/>
    <mergeCell ref="C8:E8"/>
    <mergeCell ref="A9:B9"/>
    <mergeCell ref="C9:E11"/>
    <mergeCell ref="A10:B10"/>
    <mergeCell ref="A11:B11"/>
    <mergeCell ref="A1:D1"/>
    <mergeCell ref="H1:I2"/>
    <mergeCell ref="A2:A3"/>
    <mergeCell ref="B2:B3"/>
    <mergeCell ref="C3:D4"/>
    <mergeCell ref="H4:H6"/>
    <mergeCell ref="I4:I6"/>
    <mergeCell ref="A6:B6"/>
    <mergeCell ref="D6:E6"/>
  </mergeCells>
  <pageMargins left="0.70866141732283472" right="0.70866141732283472" top="0.55118110236220474" bottom="0.55118110236220474" header="0.31496062992125984" footer="0.31496062992125984"/>
  <pageSetup paperSize="256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7</xdr:col>
                    <xdr:colOff>209550</xdr:colOff>
                    <xdr:row>5</xdr:row>
                    <xdr:rowOff>304800</xdr:rowOff>
                  </from>
                  <to>
                    <xdr:col>8</xdr:col>
                    <xdr:colOff>295275</xdr:colOff>
                    <xdr:row>6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view="pageBreakPreview" topLeftCell="A6" zoomScale="60" zoomScaleNormal="100" workbookViewId="0">
      <pane xSplit="1" ySplit="4" topLeftCell="B10" activePane="bottomRight" state="frozen"/>
      <selection activeCell="C17" sqref="C17:E17"/>
      <selection pane="topRight" activeCell="C17" sqref="C17:E17"/>
      <selection pane="bottomLeft" activeCell="C17" sqref="C17:E17"/>
      <selection pane="bottomRight" activeCell="L10" sqref="L10"/>
    </sheetView>
  </sheetViews>
  <sheetFormatPr defaultRowHeight="15" x14ac:dyDescent="0.25"/>
  <cols>
    <col min="1" max="1" width="5" customWidth="1"/>
    <col min="2" max="2" width="34.42578125" customWidth="1"/>
    <col min="3" max="3" width="26.5703125" customWidth="1"/>
    <col min="4" max="4" width="26.42578125" customWidth="1"/>
    <col min="5" max="5" width="16.5703125" customWidth="1"/>
    <col min="6" max="6" width="20" customWidth="1"/>
    <col min="7" max="7" width="15.140625" customWidth="1"/>
    <col min="8" max="8" width="12.28515625" customWidth="1"/>
    <col min="9" max="9" width="17.140625" customWidth="1"/>
    <col min="10" max="10" width="12.28515625" customWidth="1"/>
    <col min="11" max="11" width="17.140625" customWidth="1"/>
    <col min="12" max="12" width="23" customWidth="1"/>
    <col min="14" max="17" width="11.28515625" customWidth="1"/>
  </cols>
  <sheetData>
    <row r="1" spans="1:17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</row>
    <row r="2" spans="1:17" ht="15.7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</row>
    <row r="3" spans="1:17" ht="15.75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17" ht="15.75" x14ac:dyDescent="0.25">
      <c r="A4" s="8"/>
    </row>
    <row r="5" spans="1:17" ht="15.75" x14ac:dyDescent="0.25">
      <c r="A5" s="2" t="s">
        <v>19</v>
      </c>
      <c r="C5" s="2" t="str">
        <f>": MI Nurul Islam Labruk Kidul"</f>
        <v>: MI Nurul Islam Labruk Kidul</v>
      </c>
    </row>
    <row r="6" spans="1:17" ht="15.75" x14ac:dyDescent="0.25">
      <c r="A6" s="2" t="s">
        <v>20</v>
      </c>
      <c r="C6" s="2" t="str">
        <f>": IPA"</f>
        <v>: IPA</v>
      </c>
    </row>
    <row r="7" spans="1:17" ht="15.75" x14ac:dyDescent="0.25">
      <c r="A7" s="2" t="s">
        <v>6</v>
      </c>
      <c r="C7" s="2" t="str">
        <f>": 5"&amp;" / Ganjil"</f>
        <v>: 5 / Ganjil</v>
      </c>
    </row>
    <row r="8" spans="1:17" ht="15.75" x14ac:dyDescent="0.25">
      <c r="A8" s="2" t="s">
        <v>21</v>
      </c>
      <c r="C8" s="2" t="s">
        <v>31</v>
      </c>
    </row>
    <row r="9" spans="1:17" ht="31.5" x14ac:dyDescent="0.25">
      <c r="A9" s="5" t="s">
        <v>22</v>
      </c>
      <c r="B9" s="14" t="s">
        <v>8</v>
      </c>
      <c r="C9" s="14" t="s">
        <v>11</v>
      </c>
      <c r="D9" s="14" t="s">
        <v>13</v>
      </c>
      <c r="E9" s="14" t="s">
        <v>23</v>
      </c>
      <c r="F9" s="15" t="s">
        <v>24</v>
      </c>
      <c r="G9" s="14" t="s">
        <v>9</v>
      </c>
      <c r="H9" s="15" t="s">
        <v>25</v>
      </c>
      <c r="I9" s="15" t="s">
        <v>26</v>
      </c>
      <c r="J9" s="17" t="s">
        <v>10</v>
      </c>
      <c r="K9" s="17" t="s">
        <v>12</v>
      </c>
      <c r="L9" s="17" t="s">
        <v>15</v>
      </c>
      <c r="N9" s="18" t="s">
        <v>37</v>
      </c>
      <c r="O9" s="18" t="s">
        <v>39</v>
      </c>
      <c r="P9" s="18" t="s">
        <v>41</v>
      </c>
      <c r="Q9" s="18" t="s">
        <v>43</v>
      </c>
    </row>
    <row r="10" spans="1:17" ht="196.5" customHeight="1" x14ac:dyDescent="0.25">
      <c r="A10" s="6">
        <v>1</v>
      </c>
      <c r="B10" s="7" t="s">
        <v>147</v>
      </c>
      <c r="C10" s="7" t="s">
        <v>224</v>
      </c>
      <c r="D10" s="7" t="s">
        <v>225</v>
      </c>
      <c r="E10" s="7" t="s">
        <v>226</v>
      </c>
      <c r="F10" s="6" t="s">
        <v>33</v>
      </c>
      <c r="G10" s="6">
        <v>1</v>
      </c>
      <c r="H10" s="6">
        <v>10</v>
      </c>
      <c r="I10" s="6"/>
      <c r="J10" s="6" t="s">
        <v>154</v>
      </c>
      <c r="K10" s="29" t="s">
        <v>240</v>
      </c>
      <c r="L10" s="6" t="s">
        <v>77</v>
      </c>
      <c r="N10" s="19" t="s">
        <v>38</v>
      </c>
      <c r="O10" s="19" t="s">
        <v>40</v>
      </c>
      <c r="P10" s="19" t="s">
        <v>42</v>
      </c>
      <c r="Q10" s="19" t="s">
        <v>44</v>
      </c>
    </row>
    <row r="11" spans="1:17" ht="192" customHeight="1" x14ac:dyDescent="0.25">
      <c r="A11" s="6">
        <v>2</v>
      </c>
      <c r="B11" s="7" t="s">
        <v>147</v>
      </c>
      <c r="C11" s="7" t="s">
        <v>224</v>
      </c>
      <c r="D11" s="7" t="s">
        <v>225</v>
      </c>
      <c r="E11" s="7" t="s">
        <v>227</v>
      </c>
      <c r="F11" s="6" t="s">
        <v>33</v>
      </c>
      <c r="G11" s="6">
        <v>2</v>
      </c>
      <c r="H11" s="6">
        <v>10</v>
      </c>
      <c r="I11" s="6"/>
      <c r="J11" s="6" t="s">
        <v>154</v>
      </c>
      <c r="K11" s="29" t="s">
        <v>239</v>
      </c>
      <c r="L11" s="6" t="s">
        <v>58</v>
      </c>
      <c r="N11" s="19" t="s">
        <v>46</v>
      </c>
      <c r="O11" s="19" t="s">
        <v>47</v>
      </c>
      <c r="P11" s="19" t="s">
        <v>48</v>
      </c>
      <c r="Q11" s="19" t="s">
        <v>49</v>
      </c>
    </row>
    <row r="12" spans="1:17" ht="175.5" customHeight="1" x14ac:dyDescent="0.25">
      <c r="A12" s="6">
        <v>3</v>
      </c>
      <c r="B12" s="7" t="s">
        <v>147</v>
      </c>
      <c r="C12" s="7" t="s">
        <v>224</v>
      </c>
      <c r="D12" s="7" t="s">
        <v>225</v>
      </c>
      <c r="E12" s="7" t="s">
        <v>228</v>
      </c>
      <c r="F12" s="6" t="s">
        <v>33</v>
      </c>
      <c r="G12" s="6">
        <v>3</v>
      </c>
      <c r="H12" s="6">
        <v>10</v>
      </c>
      <c r="I12" s="6"/>
      <c r="J12" s="6" t="s">
        <v>154</v>
      </c>
      <c r="K12" s="29" t="s">
        <v>238</v>
      </c>
      <c r="L12" s="6" t="s">
        <v>77</v>
      </c>
      <c r="N12" s="19" t="s">
        <v>50</v>
      </c>
      <c r="O12" s="19" t="s">
        <v>51</v>
      </c>
      <c r="P12" s="19" t="s">
        <v>52</v>
      </c>
      <c r="Q12" s="19" t="s">
        <v>53</v>
      </c>
    </row>
    <row r="13" spans="1:17" ht="197.25" customHeight="1" x14ac:dyDescent="0.25">
      <c r="A13" s="6">
        <v>4</v>
      </c>
      <c r="B13" s="7" t="s">
        <v>147</v>
      </c>
      <c r="C13" s="7" t="s">
        <v>224</v>
      </c>
      <c r="D13" s="7" t="s">
        <v>225</v>
      </c>
      <c r="E13" s="7" t="s">
        <v>229</v>
      </c>
      <c r="F13" s="6" t="s">
        <v>33</v>
      </c>
      <c r="G13" s="6">
        <v>4</v>
      </c>
      <c r="H13" s="6">
        <v>10</v>
      </c>
      <c r="I13" s="6"/>
      <c r="J13" s="6" t="s">
        <v>154</v>
      </c>
      <c r="K13" s="29" t="s">
        <v>237</v>
      </c>
      <c r="L13" s="6" t="s">
        <v>58</v>
      </c>
      <c r="N13" s="19" t="s">
        <v>54</v>
      </c>
      <c r="O13" s="19" t="s">
        <v>55</v>
      </c>
      <c r="P13" s="19" t="s">
        <v>56</v>
      </c>
      <c r="Q13" s="19" t="s">
        <v>57</v>
      </c>
    </row>
    <row r="14" spans="1:17" ht="201.75" customHeight="1" x14ac:dyDescent="0.25">
      <c r="A14" s="6">
        <v>5</v>
      </c>
      <c r="B14" s="7" t="s">
        <v>147</v>
      </c>
      <c r="C14" s="7" t="s">
        <v>224</v>
      </c>
      <c r="D14" s="7" t="s">
        <v>225</v>
      </c>
      <c r="E14" s="7" t="s">
        <v>230</v>
      </c>
      <c r="F14" s="6" t="s">
        <v>33</v>
      </c>
      <c r="G14" s="6">
        <v>5</v>
      </c>
      <c r="H14" s="6">
        <v>10</v>
      </c>
      <c r="I14" s="6"/>
      <c r="J14" s="6" t="s">
        <v>154</v>
      </c>
      <c r="K14" s="29" t="s">
        <v>236</v>
      </c>
      <c r="L14" s="6" t="s">
        <v>77</v>
      </c>
      <c r="N14" s="19" t="s">
        <v>59</v>
      </c>
      <c r="O14" s="19" t="s">
        <v>60</v>
      </c>
      <c r="P14" s="19" t="s">
        <v>61</v>
      </c>
      <c r="Q14" s="19" t="s">
        <v>62</v>
      </c>
    </row>
    <row r="15" spans="1:17" ht="208.5" customHeight="1" x14ac:dyDescent="0.25">
      <c r="A15" s="6">
        <v>6</v>
      </c>
      <c r="B15" s="7" t="s">
        <v>147</v>
      </c>
      <c r="C15" s="7" t="s">
        <v>224</v>
      </c>
      <c r="D15" s="7" t="s">
        <v>225</v>
      </c>
      <c r="E15" s="7" t="s">
        <v>231</v>
      </c>
      <c r="F15" s="6" t="s">
        <v>75</v>
      </c>
      <c r="G15" s="6">
        <v>6</v>
      </c>
      <c r="H15" s="6">
        <v>20</v>
      </c>
      <c r="I15" s="6"/>
      <c r="J15" s="6" t="s">
        <v>154</v>
      </c>
      <c r="K15" s="29" t="s">
        <v>234</v>
      </c>
      <c r="L15" s="6" t="s">
        <v>235</v>
      </c>
      <c r="N15" s="19"/>
      <c r="O15" s="19"/>
      <c r="P15" s="19"/>
      <c r="Q15" s="19"/>
    </row>
    <row r="16" spans="1:17" ht="211.5" customHeight="1" x14ac:dyDescent="0.25">
      <c r="A16" s="6">
        <v>7</v>
      </c>
      <c r="B16" s="7" t="s">
        <v>147</v>
      </c>
      <c r="C16" s="7" t="s">
        <v>224</v>
      </c>
      <c r="D16" s="7" t="s">
        <v>225</v>
      </c>
      <c r="E16" s="7" t="s">
        <v>232</v>
      </c>
      <c r="F16" s="6" t="s">
        <v>76</v>
      </c>
      <c r="G16" s="6">
        <v>7</v>
      </c>
      <c r="H16" s="6">
        <v>30</v>
      </c>
      <c r="I16" s="6"/>
      <c r="J16" s="6" t="s">
        <v>154</v>
      </c>
      <c r="K16" s="29" t="s">
        <v>233</v>
      </c>
      <c r="L16" s="6"/>
      <c r="N16" s="19" t="s">
        <v>59</v>
      </c>
      <c r="O16" s="19" t="s">
        <v>60</v>
      </c>
      <c r="P16" s="19" t="s">
        <v>61</v>
      </c>
      <c r="Q16" s="19" t="s">
        <v>62</v>
      </c>
    </row>
    <row r="17" spans="1:17" ht="166.5" customHeight="1" x14ac:dyDescent="0.25">
      <c r="A17" s="6">
        <v>8</v>
      </c>
      <c r="B17" s="7" t="s">
        <v>74</v>
      </c>
      <c r="C17" s="7" t="s">
        <v>74</v>
      </c>
      <c r="D17" s="7" t="s">
        <v>74</v>
      </c>
      <c r="E17" s="7" t="s">
        <v>74</v>
      </c>
      <c r="F17" s="7" t="s">
        <v>74</v>
      </c>
      <c r="G17" s="7" t="s">
        <v>74</v>
      </c>
      <c r="H17" s="7" t="s">
        <v>74</v>
      </c>
      <c r="I17" s="7" t="s">
        <v>74</v>
      </c>
      <c r="J17" s="7" t="s">
        <v>74</v>
      </c>
      <c r="K17" s="29"/>
      <c r="L17" s="7" t="s">
        <v>74</v>
      </c>
      <c r="N17" s="19" t="s">
        <v>59</v>
      </c>
      <c r="O17" s="19" t="s">
        <v>60</v>
      </c>
      <c r="P17" s="19" t="s">
        <v>61</v>
      </c>
      <c r="Q17" s="19" t="s">
        <v>62</v>
      </c>
    </row>
    <row r="18" spans="1:17" ht="15.75" x14ac:dyDescent="0.25">
      <c r="B18" s="2"/>
    </row>
    <row r="19" spans="1:17" ht="15.75" x14ac:dyDescent="0.25">
      <c r="B19" s="2"/>
    </row>
    <row r="20" spans="1:17" ht="15.75" x14ac:dyDescent="0.25">
      <c r="B20" s="2"/>
      <c r="C20" s="2"/>
    </row>
    <row r="21" spans="1:17" ht="15.75" x14ac:dyDescent="0.25">
      <c r="A21" s="2"/>
    </row>
    <row r="22" spans="1:17" ht="15.75" x14ac:dyDescent="0.25">
      <c r="A22" s="2"/>
    </row>
    <row r="23" spans="1:17" ht="15.75" x14ac:dyDescent="0.25">
      <c r="A23" s="2"/>
    </row>
    <row r="24" spans="1:17" ht="15.75" x14ac:dyDescent="0.25">
      <c r="A24" s="2"/>
    </row>
    <row r="25" spans="1:17" ht="15.75" x14ac:dyDescent="0.25">
      <c r="B25" s="3"/>
      <c r="C25" s="3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58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view="pageBreakPreview" zoomScale="89" zoomScaleNormal="100" zoomScaleSheetLayoutView="89" workbookViewId="0">
      <selection activeCell="H4" sqref="H4:H6"/>
    </sheetView>
  </sheetViews>
  <sheetFormatPr defaultRowHeight="15" x14ac:dyDescent="0.25"/>
  <cols>
    <col min="1" max="1" width="24.28515625" style="9" customWidth="1"/>
    <col min="2" max="2" width="27.28515625" style="9" customWidth="1"/>
    <col min="3" max="3" width="9.42578125" style="9" customWidth="1"/>
    <col min="4" max="4" width="5.42578125" style="9" customWidth="1"/>
    <col min="5" max="5" width="27.140625" style="9" customWidth="1"/>
    <col min="6" max="16384" width="9.140625" style="9"/>
  </cols>
  <sheetData>
    <row r="1" spans="1:10" ht="15.75" x14ac:dyDescent="0.25">
      <c r="A1" s="44" t="s">
        <v>0</v>
      </c>
      <c r="B1" s="44"/>
      <c r="C1" s="44"/>
      <c r="D1" s="44"/>
      <c r="E1" s="23"/>
      <c r="H1" s="43" t="s">
        <v>34</v>
      </c>
      <c r="I1" s="43"/>
    </row>
    <row r="2" spans="1:10" ht="17.25" customHeight="1" x14ac:dyDescent="0.25">
      <c r="A2" s="48" t="s">
        <v>1</v>
      </c>
      <c r="B2" s="49" t="str">
        <f>": "&amp;home!C1</f>
        <v>: MI NURUL ISLAM LABRUK KIDUL</v>
      </c>
      <c r="C2" s="10" t="s">
        <v>2</v>
      </c>
      <c r="E2" s="10" t="str">
        <f>": "&amp;home!C2</f>
        <v>: NUR RATNA P, S.Pd</v>
      </c>
      <c r="G2" s="10"/>
      <c r="H2" s="43"/>
      <c r="I2" s="43"/>
      <c r="J2" s="10"/>
    </row>
    <row r="3" spans="1:10" ht="17.25" customHeight="1" x14ac:dyDescent="0.25">
      <c r="A3" s="48"/>
      <c r="B3" s="49"/>
      <c r="C3" s="50" t="s">
        <v>4</v>
      </c>
      <c r="D3" s="50"/>
      <c r="E3" s="10" t="str">
        <f>": "&amp;home!C3</f>
        <v>: 2017/2018</v>
      </c>
      <c r="G3" s="10"/>
      <c r="H3" s="25"/>
      <c r="I3" s="25"/>
      <c r="J3" s="10"/>
    </row>
    <row r="4" spans="1:10" ht="17.25" customHeight="1" x14ac:dyDescent="0.25">
      <c r="A4" s="10" t="s">
        <v>20</v>
      </c>
      <c r="B4" s="10" t="str">
        <f>kisiIPA!C6</f>
        <v>: IPA</v>
      </c>
      <c r="C4" s="50"/>
      <c r="D4" s="50"/>
      <c r="H4" s="42">
        <v>1</v>
      </c>
      <c r="I4" s="42">
        <f>H4+1</f>
        <v>2</v>
      </c>
      <c r="J4" s="10"/>
    </row>
    <row r="5" spans="1:10" ht="17.25" customHeight="1" x14ac:dyDescent="0.25">
      <c r="A5" s="10" t="s">
        <v>6</v>
      </c>
      <c r="B5" s="10" t="str">
        <f>": "&amp;home!C5&amp;"/"&amp;home!C6</f>
        <v>: V/Ganjil</v>
      </c>
      <c r="C5" s="10" t="s">
        <v>7</v>
      </c>
      <c r="E5" s="10" t="str">
        <f>": "&amp;home!C7</f>
        <v>: PG,ESSAI  dan URAIAN</v>
      </c>
      <c r="H5" s="42"/>
      <c r="I5" s="42"/>
      <c r="J5" s="10"/>
    </row>
    <row r="6" spans="1:10" ht="30.75" customHeight="1" x14ac:dyDescent="0.25">
      <c r="A6" s="46" t="s">
        <v>8</v>
      </c>
      <c r="B6" s="46"/>
      <c r="C6" s="26" t="s">
        <v>9</v>
      </c>
      <c r="D6" s="47" t="s">
        <v>10</v>
      </c>
      <c r="E6" s="47"/>
      <c r="H6" s="42"/>
      <c r="I6" s="42"/>
    </row>
    <row r="7" spans="1:10" ht="117" customHeight="1" x14ac:dyDescent="0.25">
      <c r="A7" s="51" t="str">
        <f>VLOOKUP(H4,kisiIPA!$A$10:$L$17,2)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7" s="51"/>
      <c r="C7" s="24">
        <f>VLOOKUP(H4,kisiIPA!$A$10:$L$17,7)</f>
        <v>1</v>
      </c>
      <c r="D7" s="51" t="str">
        <f>VLOOKUP(H4,kisiIPA!$A$10:$L$17,10)</f>
        <v>buku tematik kelas V</v>
      </c>
      <c r="E7" s="51"/>
    </row>
    <row r="8" spans="1:10" ht="24" customHeight="1" x14ac:dyDescent="0.25">
      <c r="A8" s="46" t="s">
        <v>11</v>
      </c>
      <c r="B8" s="46"/>
      <c r="C8" s="46" t="s">
        <v>12</v>
      </c>
      <c r="D8" s="46"/>
      <c r="E8" s="46"/>
    </row>
    <row r="9" spans="1:10" ht="78.75" customHeight="1" x14ac:dyDescent="0.25">
      <c r="A9" s="51" t="str">
        <f>VLOOKUP(H4,kisiIPA!$A$10:$L$17,3)</f>
        <v>menjelaskan organ pernapasan dan fungsinya pada hewan dan manusia serta cara memelihara organ pernapasan manusia</v>
      </c>
      <c r="B9" s="51"/>
      <c r="C9" s="51" t="str">
        <f>VLOOKUP(H4,kisiIPA!$A$10:$L$17,11)</f>
        <v>  Rambut hidung dan selaput lendir berguna untuk ....</v>
      </c>
      <c r="D9" s="51"/>
      <c r="E9" s="51"/>
    </row>
    <row r="10" spans="1:10" ht="24" customHeight="1" x14ac:dyDescent="0.25">
      <c r="A10" s="46" t="s">
        <v>13</v>
      </c>
      <c r="B10" s="46"/>
      <c r="C10" s="51"/>
      <c r="D10" s="51"/>
      <c r="E10" s="51"/>
    </row>
    <row r="11" spans="1:10" ht="45.75" customHeight="1" x14ac:dyDescent="0.25">
      <c r="A11" s="51" t="str">
        <f>VLOOKUP(H4,kisiIPA!$A$10:$L$17,4)</f>
        <v>fungsi organ pernapasan pada hewan dan manusia</v>
      </c>
      <c r="B11" s="51"/>
      <c r="C11" s="51"/>
      <c r="D11" s="51"/>
      <c r="E11" s="51"/>
    </row>
    <row r="12" spans="1:10" ht="24" customHeight="1" x14ac:dyDescent="0.25">
      <c r="A12" s="46" t="s">
        <v>14</v>
      </c>
      <c r="B12" s="46"/>
      <c r="C12" s="46" t="s">
        <v>15</v>
      </c>
      <c r="D12" s="46"/>
      <c r="E12" s="46"/>
    </row>
    <row r="13" spans="1:10" ht="44.25" customHeight="1" x14ac:dyDescent="0.25">
      <c r="A13" s="51" t="str">
        <f>VLOOKUP(H4,kisiIPA!$A$10:$L$17,5)</f>
        <v>siswa dapat menyebutkan fungsi rambut hidung</v>
      </c>
      <c r="B13" s="51"/>
      <c r="C13" s="51" t="str">
        <f>VLOOKUP(H4,kisiIPA!$A$10:$L$17,12)</f>
        <v>C</v>
      </c>
      <c r="D13" s="51"/>
      <c r="E13" s="51"/>
    </row>
    <row r="14" spans="1:10" ht="15.75" x14ac:dyDescent="0.25">
      <c r="A14" s="10"/>
      <c r="B14" s="10"/>
    </row>
    <row r="15" spans="1:10" ht="30.75" customHeight="1" x14ac:dyDescent="0.25">
      <c r="A15" s="46" t="s">
        <v>8</v>
      </c>
      <c r="B15" s="46"/>
      <c r="C15" s="26" t="s">
        <v>9</v>
      </c>
      <c r="D15" s="52" t="s">
        <v>10</v>
      </c>
      <c r="E15" s="53"/>
    </row>
    <row r="16" spans="1:10" ht="117" customHeight="1" x14ac:dyDescent="0.25">
      <c r="A16" s="51" t="str">
        <f>VLOOKUP(I4,kisiIPA!$A$10:$L$17,2)</f>
        <v>memahami pengetahuan faktual, konseptual, prosedural, dan metakognitif pada tingkat dasar dengan cara mengamati, menanya, dan mencoba berdasarkan rasa ingin tahu tentang dirinya makhluk ciptaan tuhan dan kegiatannya dan benda-benda yang dijumpainya di rumah, di sekolah, dan tempat bermain.</v>
      </c>
      <c r="B16" s="51"/>
      <c r="C16" s="24">
        <f>VLOOKUP(I4,kisiIPA!$A$10:$L$17,7)</f>
        <v>2</v>
      </c>
      <c r="D16" s="51" t="str">
        <f>VLOOKUP(I4,kisiIPA!$A$10:$L$17,10)</f>
        <v>buku tematik kelas V</v>
      </c>
      <c r="E16" s="51" t="str">
        <f>VLOOKUP(I4,kisiPKN!$A$10:$L$16,10)</f>
        <v xml:space="preserve">buku tematik kelas v </v>
      </c>
    </row>
    <row r="17" spans="1:5" ht="24" customHeight="1" x14ac:dyDescent="0.25">
      <c r="A17" s="46" t="s">
        <v>11</v>
      </c>
      <c r="B17" s="46"/>
      <c r="C17" s="46" t="s">
        <v>12</v>
      </c>
      <c r="D17" s="46"/>
      <c r="E17" s="46"/>
    </row>
    <row r="18" spans="1:5" ht="78.75" customHeight="1" x14ac:dyDescent="0.25">
      <c r="A18" s="51" t="str">
        <f>VLOOKUP(I4,kisiIPA!$A$10:$L$17,3)</f>
        <v>menjelaskan organ pernapasan dan fungsinya pada hewan dan manusia serta cara memelihara organ pernapasan manusia</v>
      </c>
      <c r="B18" s="51"/>
      <c r="C18" s="51" t="str">
        <f>VLOOKUP(I4,kisiIPA!$A$10:$L$17,11)</f>
        <v xml:space="preserve"> Cacing bernafas dengan menggunakan ….</v>
      </c>
      <c r="D18" s="51"/>
      <c r="E18" s="51"/>
    </row>
    <row r="19" spans="1:5" ht="24" customHeight="1" x14ac:dyDescent="0.25">
      <c r="A19" s="46" t="s">
        <v>13</v>
      </c>
      <c r="B19" s="46"/>
      <c r="C19" s="51"/>
      <c r="D19" s="51"/>
      <c r="E19" s="51"/>
    </row>
    <row r="20" spans="1:5" ht="45.75" customHeight="1" x14ac:dyDescent="0.25">
      <c r="A20" s="51" t="str">
        <f>VLOOKUP(I4,kisiIPA!$A$10:$L$17,4)</f>
        <v>fungsi organ pernapasan pada hewan dan manusia</v>
      </c>
      <c r="B20" s="51"/>
      <c r="C20" s="51"/>
      <c r="D20" s="51"/>
      <c r="E20" s="51"/>
    </row>
    <row r="21" spans="1:5" ht="24" customHeight="1" x14ac:dyDescent="0.25">
      <c r="A21" s="46" t="s">
        <v>14</v>
      </c>
      <c r="B21" s="46"/>
      <c r="C21" s="46" t="s">
        <v>15</v>
      </c>
      <c r="D21" s="46"/>
      <c r="E21" s="46"/>
    </row>
    <row r="22" spans="1:5" ht="44.25" customHeight="1" x14ac:dyDescent="0.25">
      <c r="A22" s="51" t="str">
        <f>VLOOKUP(I4,kisiIPA!$A$10:$L$17,5)</f>
        <v>siswa dapat menyebutkan alat pernapasan hewan cacing</v>
      </c>
      <c r="B22" s="51"/>
      <c r="C22" s="51" t="str">
        <f>VLOOKUP(I4,kisiIPA!$A$10:$L$17,12)</f>
        <v>B</v>
      </c>
      <c r="D22" s="51"/>
      <c r="E22" s="51"/>
    </row>
  </sheetData>
  <mergeCells count="35">
    <mergeCell ref="A21:B21"/>
    <mergeCell ref="C21:E21"/>
    <mergeCell ref="A22:B22"/>
    <mergeCell ref="C22:E22"/>
    <mergeCell ref="A16:B16"/>
    <mergeCell ref="D16:E16"/>
    <mergeCell ref="A17:B17"/>
    <mergeCell ref="C17:E17"/>
    <mergeCell ref="A18:B18"/>
    <mergeCell ref="C18:E20"/>
    <mergeCell ref="A19:B19"/>
    <mergeCell ref="A20:B20"/>
    <mergeCell ref="A12:B12"/>
    <mergeCell ref="C12:E12"/>
    <mergeCell ref="A13:B13"/>
    <mergeCell ref="C13:E13"/>
    <mergeCell ref="A15:B15"/>
    <mergeCell ref="D15:E15"/>
    <mergeCell ref="A7:B7"/>
    <mergeCell ref="D7:E7"/>
    <mergeCell ref="A8:B8"/>
    <mergeCell ref="C8:E8"/>
    <mergeCell ref="A9:B9"/>
    <mergeCell ref="C9:E11"/>
    <mergeCell ref="A10:B10"/>
    <mergeCell ref="A11:B11"/>
    <mergeCell ref="A1:D1"/>
    <mergeCell ref="H1:I2"/>
    <mergeCell ref="A2:A3"/>
    <mergeCell ref="B2:B3"/>
    <mergeCell ref="C3:D4"/>
    <mergeCell ref="H4:H6"/>
    <mergeCell ref="I4:I6"/>
    <mergeCell ref="A6:B6"/>
    <mergeCell ref="D6:E6"/>
  </mergeCells>
  <pageMargins left="0.70866141732283472" right="0.70866141732283472" top="0.55118110236220474" bottom="0.55118110236220474" header="0.31496062992125984" footer="0.31496062992125984"/>
  <pageSetup paperSize="256" scale="9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pinner 1">
              <controlPr defaultSize="0" autoPict="0">
                <anchor moveWithCells="1" sizeWithCells="1">
                  <from>
                    <xdr:col>7</xdr:col>
                    <xdr:colOff>209550</xdr:colOff>
                    <xdr:row>5</xdr:row>
                    <xdr:rowOff>304800</xdr:rowOff>
                  </from>
                  <to>
                    <xdr:col>8</xdr:col>
                    <xdr:colOff>295275</xdr:colOff>
                    <xdr:row>6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home</vt:lpstr>
      <vt:lpstr>kisi</vt:lpstr>
      <vt:lpstr>kartu</vt:lpstr>
      <vt:lpstr>kisiPKN</vt:lpstr>
      <vt:lpstr>kartuPKN</vt:lpstr>
      <vt:lpstr>kisiBID</vt:lpstr>
      <vt:lpstr>kartuBID</vt:lpstr>
      <vt:lpstr>kisiIPA</vt:lpstr>
      <vt:lpstr>kartuIPA</vt:lpstr>
      <vt:lpstr>kisiIPS</vt:lpstr>
      <vt:lpstr>kartuIPS</vt:lpstr>
      <vt:lpstr>kartuSBDP</vt:lpstr>
      <vt:lpstr>kisiSBDP</vt:lpstr>
      <vt:lpstr>FORMAT SOAL</vt:lpstr>
      <vt:lpstr>SOAL COPAS WORD</vt:lpstr>
      <vt:lpstr>kartu!Print_Area</vt:lpstr>
      <vt:lpstr>kartuBID!Print_Area</vt:lpstr>
      <vt:lpstr>kartuIPA!Print_Area</vt:lpstr>
      <vt:lpstr>kartuIPS!Print_Area</vt:lpstr>
      <vt:lpstr>kartuPKN!Print_Area</vt:lpstr>
      <vt:lpstr>kartuSBDP!Print_Area</vt:lpstr>
      <vt:lpstr>kisi!Print_Area</vt:lpstr>
      <vt:lpstr>kisiBID!Print_Area</vt:lpstr>
      <vt:lpstr>kisiIPA!Print_Area</vt:lpstr>
      <vt:lpstr>kisiIPS!Print_Area</vt:lpstr>
      <vt:lpstr>kisiPKN!Print_Area</vt:lpstr>
      <vt:lpstr>kisiSBDP!Print_Area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 kurniawan</dc:creator>
  <cp:lastModifiedBy>TOSHIBA</cp:lastModifiedBy>
  <cp:lastPrinted>2017-10-10T06:21:24Z</cp:lastPrinted>
  <dcterms:created xsi:type="dcterms:W3CDTF">2017-10-09T03:24:38Z</dcterms:created>
  <dcterms:modified xsi:type="dcterms:W3CDTF">2017-10-11T10:15:39Z</dcterms:modified>
</cp:coreProperties>
</file>