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0245" windowHeight="8145"/>
  </bookViews>
  <sheets>
    <sheet name="daftar nilai sekolah" sheetId="21" r:id="rId1"/>
    <sheet name="UN" sheetId="27" r:id="rId2"/>
    <sheet name="QH" sheetId="22" r:id="rId3"/>
    <sheet name="AA" sheetId="28" r:id="rId4"/>
    <sheet name="FQ" sheetId="33" r:id="rId5"/>
    <sheet name="SKI" sheetId="31" r:id="rId6"/>
    <sheet name="BA" sheetId="32" r:id="rId7"/>
    <sheet name="PKN" sheetId="29" r:id="rId8"/>
    <sheet name="BID" sheetId="30" r:id="rId9"/>
    <sheet name="MTK" sheetId="34" r:id="rId10"/>
    <sheet name="IPA" sheetId="35" r:id="rId11"/>
    <sheet name="IPS" sheetId="36" r:id="rId12"/>
    <sheet name="SBK" sheetId="37" r:id="rId13"/>
    <sheet name="PJK" sheetId="38" r:id="rId14"/>
    <sheet name="BIG" sheetId="39" r:id="rId15"/>
    <sheet name="BDR" sheetId="40" r:id="rId16"/>
  </sheets>
  <externalReferences>
    <externalReference r:id="rId17"/>
    <externalReference r:id="rId18"/>
  </externalReferences>
  <definedNames>
    <definedName name="_xlnm.Print_Area" localSheetId="0">'daftar nilai sekolah'!$A$1:$CK$57</definedName>
    <definedName name="_xlnm.Print_Area" localSheetId="12">SBK!$A$1:$O$54</definedName>
    <definedName name="_xlnm.Print_Area" localSheetId="5">SKI!$A$1:$O$54</definedName>
    <definedName name="_xlnm.Print_Area" localSheetId="1">UN!$A$1:$P$66</definedName>
    <definedName name="_xlnm.Print_Titles" localSheetId="0">'daftar nilai sekolah'!$A:$C,'daftar nilai sekolah'!$7:$9</definedName>
    <definedName name="_xlnm.Print_Titles" localSheetId="1">UN!$5:$6</definedName>
  </definedNames>
  <calcPr calcId="152511"/>
</workbook>
</file>

<file path=xl/calcChain.xml><?xml version="1.0" encoding="utf-8"?>
<calcChain xmlns="http://schemas.openxmlformats.org/spreadsheetml/2006/main">
  <c r="AM39" i="21" l="1"/>
  <c r="BE29" i="21"/>
  <c r="BE26" i="21"/>
  <c r="BE22" i="21"/>
  <c r="BE19" i="21"/>
  <c r="BE17" i="21"/>
  <c r="AM10" i="21"/>
  <c r="BV55" i="21"/>
  <c r="BQ55" i="21"/>
  <c r="BG55" i="21"/>
  <c r="AX55" i="21"/>
  <c r="AO55" i="21"/>
  <c r="BV54" i="21"/>
  <c r="BQ54" i="21"/>
  <c r="BG54" i="21"/>
  <c r="AX54" i="21"/>
  <c r="AO54" i="21"/>
  <c r="BV53" i="21"/>
  <c r="BQ53" i="21"/>
  <c r="BG53" i="21"/>
  <c r="AX53" i="21"/>
  <c r="AO53" i="21"/>
  <c r="BV52" i="21"/>
  <c r="BQ52" i="21"/>
  <c r="BG52" i="21"/>
  <c r="AX52" i="21"/>
  <c r="AO52" i="21"/>
  <c r="BV51" i="21"/>
  <c r="BQ51" i="21"/>
  <c r="BG51" i="21"/>
  <c r="AX51" i="21"/>
  <c r="AO51" i="21"/>
  <c r="BV50" i="21"/>
  <c r="BQ50" i="21"/>
  <c r="BG50" i="21"/>
  <c r="AX50" i="21"/>
  <c r="AO50" i="21"/>
  <c r="BV49" i="21"/>
  <c r="BQ49" i="21"/>
  <c r="BG49" i="21"/>
  <c r="AX49" i="21"/>
  <c r="AO49" i="21"/>
  <c r="BV48" i="21"/>
  <c r="BQ48" i="21"/>
  <c r="BG48" i="21"/>
  <c r="AX48" i="21"/>
  <c r="AO48" i="21"/>
  <c r="G48" i="21"/>
  <c r="BV47" i="21"/>
  <c r="BQ47" i="21"/>
  <c r="BG47" i="21"/>
  <c r="AX47" i="21"/>
  <c r="AO47" i="21"/>
  <c r="BV46" i="21"/>
  <c r="BQ46" i="21"/>
  <c r="BG46" i="21"/>
  <c r="AX46" i="21"/>
  <c r="AO46" i="21"/>
  <c r="BV45" i="21"/>
  <c r="BQ45" i="21"/>
  <c r="BG45" i="21"/>
  <c r="AX45" i="21"/>
  <c r="AO45" i="21"/>
  <c r="BV44" i="21"/>
  <c r="BQ44" i="21"/>
  <c r="BG44" i="21"/>
  <c r="AX44" i="21"/>
  <c r="AO44" i="21"/>
  <c r="BV43" i="21"/>
  <c r="BQ43" i="21"/>
  <c r="BG43" i="21"/>
  <c r="AX43" i="21"/>
  <c r="AO43" i="21"/>
  <c r="BV42" i="21"/>
  <c r="BQ42" i="21"/>
  <c r="BG42" i="21"/>
  <c r="AX42" i="21"/>
  <c r="AO42" i="21"/>
  <c r="BV41" i="21"/>
  <c r="BQ41" i="21"/>
  <c r="BG41" i="21"/>
  <c r="AX41" i="21"/>
  <c r="AO41" i="21"/>
  <c r="BV40" i="21"/>
  <c r="BQ40" i="21"/>
  <c r="BG40" i="21"/>
  <c r="AX40" i="21"/>
  <c r="AO40" i="21"/>
  <c r="BV39" i="21"/>
  <c r="BQ39" i="21"/>
  <c r="BG39" i="21"/>
  <c r="AX39" i="21"/>
  <c r="AO39" i="21"/>
  <c r="AK39" i="21"/>
  <c r="BV38" i="21"/>
  <c r="BQ38" i="21"/>
  <c r="BG38" i="21"/>
  <c r="AX38" i="21"/>
  <c r="AO38" i="21"/>
  <c r="CA37" i="21"/>
  <c r="BV37" i="21"/>
  <c r="BQ37" i="21"/>
  <c r="BG37" i="21"/>
  <c r="AX37" i="21"/>
  <c r="AO37" i="21"/>
  <c r="CA36" i="21"/>
  <c r="BV36" i="21"/>
  <c r="BQ36" i="21"/>
  <c r="BG36" i="21"/>
  <c r="AX36" i="21"/>
  <c r="AO36" i="21"/>
  <c r="CA35" i="21"/>
  <c r="BV35" i="21"/>
  <c r="BQ35" i="21"/>
  <c r="BG35" i="21"/>
  <c r="AX35" i="21"/>
  <c r="AO35" i="21"/>
  <c r="BV34" i="21"/>
  <c r="BQ34" i="21"/>
  <c r="BG34" i="21"/>
  <c r="AX34" i="21"/>
  <c r="AO34" i="21"/>
  <c r="CA33" i="21"/>
  <c r="BV33" i="21"/>
  <c r="BQ33" i="21"/>
  <c r="BG33" i="21"/>
  <c r="AX33" i="21"/>
  <c r="AO33" i="21"/>
  <c r="CA32" i="21"/>
  <c r="BV32" i="21"/>
  <c r="BQ32" i="21"/>
  <c r="BG32" i="21"/>
  <c r="AX32" i="21"/>
  <c r="AO32" i="21"/>
  <c r="L32" i="21"/>
  <c r="BV31" i="21"/>
  <c r="BQ31" i="21"/>
  <c r="BG31" i="21"/>
  <c r="AX31" i="21"/>
  <c r="AO31" i="21"/>
  <c r="BV30" i="21"/>
  <c r="BQ30" i="21"/>
  <c r="BG30" i="21"/>
  <c r="AX30" i="21"/>
  <c r="AO30" i="21"/>
  <c r="BV29" i="21"/>
  <c r="BQ29" i="21"/>
  <c r="BG29" i="21"/>
  <c r="BC29" i="21"/>
  <c r="AX29" i="21"/>
  <c r="AO29" i="21"/>
  <c r="BV28" i="21"/>
  <c r="BQ28" i="21"/>
  <c r="BG28" i="21"/>
  <c r="AX28" i="21"/>
  <c r="AO28" i="21"/>
  <c r="BV27" i="21"/>
  <c r="BQ27" i="21"/>
  <c r="BG27" i="21"/>
  <c r="AX27" i="21"/>
  <c r="AO27" i="21"/>
  <c r="BV26" i="21"/>
  <c r="BQ26" i="21"/>
  <c r="BG26" i="21"/>
  <c r="BC26" i="21"/>
  <c r="AX26" i="21"/>
  <c r="AO26" i="21"/>
  <c r="BV25" i="21"/>
  <c r="BQ25" i="21"/>
  <c r="BG25" i="21"/>
  <c r="AX25" i="21"/>
  <c r="AO25" i="21"/>
  <c r="BV24" i="21"/>
  <c r="BQ24" i="21"/>
  <c r="BG24" i="21"/>
  <c r="AX24" i="21"/>
  <c r="AO24" i="21"/>
  <c r="BV23" i="21"/>
  <c r="BQ23" i="21"/>
  <c r="BG23" i="21"/>
  <c r="AX23" i="21"/>
  <c r="AO23" i="21"/>
  <c r="BV22" i="21"/>
  <c r="BQ22" i="21"/>
  <c r="BG22" i="21"/>
  <c r="BC22" i="21"/>
  <c r="AX22" i="21"/>
  <c r="AO22" i="21"/>
  <c r="BV21" i="21"/>
  <c r="BQ21" i="21"/>
  <c r="BG21" i="21"/>
  <c r="AX21" i="21"/>
  <c r="AO21" i="21"/>
  <c r="BV20" i="21"/>
  <c r="BQ20" i="21"/>
  <c r="BG20" i="21"/>
  <c r="AX20" i="21"/>
  <c r="AO20" i="21"/>
  <c r="BV19" i="21"/>
  <c r="BQ19" i="21"/>
  <c r="BG19" i="21"/>
  <c r="BC19" i="21"/>
  <c r="AX19" i="21"/>
  <c r="AO19" i="21"/>
  <c r="BV18" i="21"/>
  <c r="BQ18" i="21"/>
  <c r="BG18" i="21"/>
  <c r="AX18" i="21"/>
  <c r="AO18" i="21"/>
  <c r="CF17" i="21"/>
  <c r="BV17" i="21"/>
  <c r="BQ17" i="21"/>
  <c r="BG17" i="21"/>
  <c r="BC17" i="21"/>
  <c r="AX17" i="21"/>
  <c r="AO17" i="21"/>
  <c r="BV16" i="21"/>
  <c r="BQ16" i="21"/>
  <c r="BG16" i="21"/>
  <c r="AX16" i="21"/>
  <c r="AO16" i="21"/>
  <c r="BV15" i="21"/>
  <c r="BQ15" i="21"/>
  <c r="BG15" i="21"/>
  <c r="AX15" i="21"/>
  <c r="AO15" i="21"/>
  <c r="BV14" i="21"/>
  <c r="BQ14" i="21"/>
  <c r="BG14" i="21"/>
  <c r="AX14" i="21"/>
  <c r="AO14" i="21"/>
  <c r="BV13" i="21"/>
  <c r="BQ13" i="21"/>
  <c r="BG13" i="21"/>
  <c r="AX13" i="21"/>
  <c r="AO13" i="21"/>
  <c r="CF12" i="21"/>
  <c r="BV12" i="21"/>
  <c r="BQ12" i="21"/>
  <c r="BG12" i="21"/>
  <c r="AX12" i="21"/>
  <c r="AO12" i="21"/>
  <c r="BV11" i="21"/>
  <c r="BQ11" i="21"/>
  <c r="BG11" i="21"/>
  <c r="AX11" i="21"/>
  <c r="AO11" i="21"/>
  <c r="CF10" i="21"/>
  <c r="BV10" i="21"/>
  <c r="BQ10" i="21"/>
  <c r="BG10" i="21"/>
  <c r="AX10" i="21"/>
  <c r="AO10" i="21"/>
  <c r="AK10" i="21"/>
  <c r="CD55" i="21"/>
  <c r="CD54" i="21"/>
  <c r="CD53" i="21"/>
  <c r="CD52" i="21"/>
  <c r="CD51" i="21"/>
  <c r="CD50" i="21"/>
  <c r="CD49" i="21"/>
  <c r="CD48" i="21"/>
  <c r="CD47" i="21"/>
  <c r="CD46" i="21"/>
  <c r="CD45" i="21"/>
  <c r="CD44" i="21"/>
  <c r="CD43" i="21"/>
  <c r="CD42" i="21"/>
  <c r="CD41" i="21"/>
  <c r="CD40" i="21"/>
  <c r="CD39" i="21"/>
  <c r="CD38" i="21"/>
  <c r="CD37" i="21"/>
  <c r="CD36" i="21"/>
  <c r="CD35" i="21"/>
  <c r="CD34" i="21"/>
  <c r="CD33" i="21"/>
  <c r="CD32" i="21"/>
  <c r="CD31" i="21"/>
  <c r="CD30" i="21"/>
  <c r="CD29" i="21"/>
  <c r="CD28" i="21"/>
  <c r="CD27" i="21"/>
  <c r="CD26" i="21"/>
  <c r="CD25" i="21"/>
  <c r="CD24" i="21"/>
  <c r="CD23" i="21"/>
  <c r="CD22" i="21"/>
  <c r="CD21" i="21"/>
  <c r="CD20" i="21"/>
  <c r="CD19" i="21"/>
  <c r="CD18" i="21"/>
  <c r="CD17" i="21"/>
  <c r="CD16" i="21"/>
  <c r="CD15" i="21"/>
  <c r="CD14" i="21"/>
  <c r="CD13" i="21"/>
  <c r="CD12" i="21"/>
  <c r="CD11" i="21"/>
  <c r="CD10" i="21"/>
  <c r="BY55" i="21"/>
  <c r="BY54" i="21"/>
  <c r="BY53" i="21"/>
  <c r="BY52" i="21"/>
  <c r="BY51" i="21"/>
  <c r="BY50" i="21"/>
  <c r="BY49" i="21"/>
  <c r="BY48" i="21"/>
  <c r="BY47" i="21"/>
  <c r="BY46" i="21"/>
  <c r="BY45" i="21"/>
  <c r="BY44" i="21"/>
  <c r="BY43" i="21"/>
  <c r="BY42" i="21"/>
  <c r="BY41" i="21"/>
  <c r="BY40" i="21"/>
  <c r="BY39" i="21"/>
  <c r="BY38" i="21"/>
  <c r="BY37" i="21"/>
  <c r="BY36" i="21"/>
  <c r="BY35" i="21"/>
  <c r="BY34" i="21"/>
  <c r="BY33" i="21"/>
  <c r="BY32" i="21"/>
  <c r="BY31" i="21"/>
  <c r="BY30" i="21"/>
  <c r="BY29" i="21"/>
  <c r="BY28" i="21"/>
  <c r="BY27" i="21"/>
  <c r="BY26" i="21"/>
  <c r="BY25" i="21"/>
  <c r="BY24" i="21"/>
  <c r="BY23" i="21"/>
  <c r="BY22" i="21"/>
  <c r="BY21" i="21"/>
  <c r="BY20" i="21"/>
  <c r="BY19" i="21"/>
  <c r="BY18" i="21"/>
  <c r="BY17" i="21"/>
  <c r="BY16" i="21"/>
  <c r="BY15" i="21"/>
  <c r="BY14" i="21"/>
  <c r="BY13" i="21"/>
  <c r="BY12" i="21"/>
  <c r="BY11" i="21"/>
  <c r="BY10" i="21"/>
  <c r="BT55" i="21"/>
  <c r="BT54" i="21"/>
  <c r="BT53" i="21"/>
  <c r="BT52" i="21"/>
  <c r="BT51" i="21"/>
  <c r="BT50" i="21"/>
  <c r="BT49" i="21"/>
  <c r="BT48" i="21"/>
  <c r="BT47" i="21"/>
  <c r="BT46" i="21"/>
  <c r="BT45" i="21"/>
  <c r="BT44" i="21"/>
  <c r="BT43" i="21"/>
  <c r="BT42" i="21"/>
  <c r="BT41" i="21"/>
  <c r="BT40" i="21"/>
  <c r="BT39" i="21"/>
  <c r="BT38" i="21"/>
  <c r="BT37" i="21"/>
  <c r="BT36" i="21"/>
  <c r="BT35" i="21"/>
  <c r="BT34" i="21"/>
  <c r="BT33" i="21"/>
  <c r="BT32" i="21"/>
  <c r="BT31" i="21"/>
  <c r="BT30" i="21"/>
  <c r="BT29" i="21"/>
  <c r="BT28" i="21"/>
  <c r="BT27" i="21"/>
  <c r="BT26" i="21"/>
  <c r="BT25" i="21"/>
  <c r="BT24" i="21"/>
  <c r="BT23" i="21"/>
  <c r="BT22" i="21"/>
  <c r="BT21" i="21"/>
  <c r="BT20" i="21"/>
  <c r="BT19" i="21"/>
  <c r="BT18" i="21"/>
  <c r="BT17" i="21"/>
  <c r="BT16" i="21"/>
  <c r="BT15" i="21"/>
  <c r="BT14" i="21"/>
  <c r="BT13" i="21"/>
  <c r="BT12" i="21"/>
  <c r="BT11" i="21"/>
  <c r="BT10" i="21"/>
  <c r="BO55" i="21"/>
  <c r="BO54" i="21"/>
  <c r="BO53" i="21"/>
  <c r="BO52" i="21"/>
  <c r="BO51" i="21"/>
  <c r="BO50" i="21"/>
  <c r="BO49" i="21"/>
  <c r="BO48" i="21"/>
  <c r="BO47" i="21"/>
  <c r="BO46" i="21"/>
  <c r="BO45" i="21"/>
  <c r="BO44" i="21"/>
  <c r="BO43" i="21"/>
  <c r="BO42" i="21"/>
  <c r="BO41" i="21"/>
  <c r="BO40" i="21"/>
  <c r="BO39" i="21"/>
  <c r="BO38" i="21"/>
  <c r="BO37" i="21"/>
  <c r="BO36" i="21"/>
  <c r="BO35" i="21"/>
  <c r="BO34" i="21"/>
  <c r="BO33" i="21"/>
  <c r="BO32" i="21"/>
  <c r="BO31" i="21"/>
  <c r="BO30" i="21"/>
  <c r="BO29" i="21"/>
  <c r="BO28" i="21"/>
  <c r="BO27" i="21"/>
  <c r="BO26" i="21"/>
  <c r="BO25" i="21"/>
  <c r="BO24" i="21"/>
  <c r="BO23" i="21"/>
  <c r="BO22" i="21"/>
  <c r="BO21" i="21"/>
  <c r="BO20" i="21"/>
  <c r="BO19" i="21"/>
  <c r="BO18" i="21"/>
  <c r="BO17" i="21"/>
  <c r="BO16" i="21"/>
  <c r="BO15" i="21"/>
  <c r="BO14" i="21"/>
  <c r="BO13" i="21"/>
  <c r="BO12" i="21"/>
  <c r="BO11" i="21"/>
  <c r="BO10" i="21"/>
  <c r="BJ55" i="21"/>
  <c r="BJ54" i="21"/>
  <c r="BJ53" i="21"/>
  <c r="BJ52" i="21"/>
  <c r="BJ51" i="21"/>
  <c r="BJ50" i="21"/>
  <c r="BJ49" i="21"/>
  <c r="BJ48" i="21"/>
  <c r="BJ47" i="21"/>
  <c r="BJ46" i="21"/>
  <c r="BJ45" i="21"/>
  <c r="BJ44" i="21"/>
  <c r="BJ43" i="21"/>
  <c r="BJ42" i="21"/>
  <c r="BJ41" i="21"/>
  <c r="BJ40" i="21"/>
  <c r="BJ39" i="21"/>
  <c r="BJ38" i="21"/>
  <c r="BJ37" i="21"/>
  <c r="BJ36" i="21"/>
  <c r="BJ35" i="21"/>
  <c r="BJ34" i="21"/>
  <c r="BJ33" i="21"/>
  <c r="BJ32" i="21"/>
  <c r="BJ31" i="21"/>
  <c r="BJ30" i="21"/>
  <c r="BJ29" i="21"/>
  <c r="BJ28" i="21"/>
  <c r="BJ27" i="21"/>
  <c r="BJ26" i="21"/>
  <c r="BJ25" i="21"/>
  <c r="BJ24" i="21"/>
  <c r="BJ23" i="21"/>
  <c r="BJ22" i="21"/>
  <c r="BJ21" i="21"/>
  <c r="BJ20" i="21"/>
  <c r="BJ19" i="21"/>
  <c r="BJ18" i="21"/>
  <c r="BJ17" i="21"/>
  <c r="BJ16" i="21"/>
  <c r="BJ15" i="21"/>
  <c r="BJ14" i="21"/>
  <c r="BJ13" i="21"/>
  <c r="BJ12" i="21"/>
  <c r="BJ11" i="21"/>
  <c r="BJ10" i="21"/>
  <c r="BA55" i="21"/>
  <c r="BA54" i="21"/>
  <c r="BA53" i="21"/>
  <c r="BA52" i="21"/>
  <c r="BA51" i="21"/>
  <c r="BA50" i="21"/>
  <c r="BA49" i="21"/>
  <c r="BA48" i="21"/>
  <c r="BA47" i="21"/>
  <c r="BA46" i="21"/>
  <c r="BA45" i="21"/>
  <c r="BA44" i="21"/>
  <c r="BA43" i="21"/>
  <c r="BA42" i="21"/>
  <c r="BA41" i="21"/>
  <c r="BA40" i="21"/>
  <c r="BA39" i="21"/>
  <c r="BA38" i="21"/>
  <c r="BA37" i="21"/>
  <c r="BA36" i="21"/>
  <c r="BA35" i="21"/>
  <c r="BA34" i="21"/>
  <c r="BA33" i="21"/>
  <c r="BA32" i="21"/>
  <c r="BA31" i="21"/>
  <c r="BA30" i="21"/>
  <c r="BA29" i="21"/>
  <c r="BA28" i="21"/>
  <c r="BA27" i="21"/>
  <c r="BA26" i="21"/>
  <c r="BA25" i="21"/>
  <c r="BA24" i="21"/>
  <c r="BA23" i="21"/>
  <c r="BA22" i="21"/>
  <c r="BA21" i="21"/>
  <c r="BA20" i="21"/>
  <c r="BA19" i="21"/>
  <c r="BA18" i="21"/>
  <c r="BA17" i="21"/>
  <c r="BA16" i="21"/>
  <c r="BA15" i="21"/>
  <c r="BA14" i="21"/>
  <c r="BA13" i="21"/>
  <c r="BA12" i="21"/>
  <c r="BA11" i="21"/>
  <c r="BA10" i="21"/>
  <c r="AR55" i="21"/>
  <c r="AR54" i="21"/>
  <c r="AR53" i="21"/>
  <c r="AR52" i="21"/>
  <c r="AR51" i="21"/>
  <c r="AR50" i="21"/>
  <c r="AR49" i="21"/>
  <c r="AR48" i="21"/>
  <c r="AR47" i="21"/>
  <c r="AR46" i="21"/>
  <c r="AR45" i="21"/>
  <c r="AR44" i="21"/>
  <c r="AR43" i="21"/>
  <c r="AR42" i="21"/>
  <c r="AR41" i="21"/>
  <c r="AR40" i="21"/>
  <c r="AR39" i="21"/>
  <c r="AR38" i="21"/>
  <c r="AR37" i="21"/>
  <c r="AR36" i="21"/>
  <c r="AR35" i="21"/>
  <c r="AR34" i="21"/>
  <c r="AR33" i="21"/>
  <c r="AR32" i="21"/>
  <c r="AR31" i="21"/>
  <c r="AR30" i="21"/>
  <c r="AR29" i="21"/>
  <c r="AR28" i="21"/>
  <c r="AR27" i="21"/>
  <c r="AR26" i="21"/>
  <c r="AR25" i="21"/>
  <c r="AR24" i="21"/>
  <c r="AR23" i="21"/>
  <c r="AR22" i="21"/>
  <c r="AR21" i="21"/>
  <c r="AR20" i="21"/>
  <c r="AR19" i="21"/>
  <c r="AR18" i="21"/>
  <c r="AR17" i="21"/>
  <c r="AR16" i="21"/>
  <c r="AR15" i="21"/>
  <c r="AR14" i="21"/>
  <c r="AR13" i="21"/>
  <c r="AR12" i="21"/>
  <c r="AR11" i="21"/>
  <c r="AR10" i="21"/>
  <c r="AI55" i="21"/>
  <c r="AI54" i="21"/>
  <c r="AI53" i="21"/>
  <c r="AI52" i="21"/>
  <c r="AI51" i="21"/>
  <c r="AI50" i="21"/>
  <c r="AI49" i="21"/>
  <c r="AI48" i="21"/>
  <c r="AI47" i="21"/>
  <c r="AI46" i="21"/>
  <c r="AI45" i="21"/>
  <c r="AI44" i="21"/>
  <c r="AI43" i="21"/>
  <c r="AI42" i="21"/>
  <c r="AI41" i="21"/>
  <c r="AI40" i="21"/>
  <c r="AI39" i="21"/>
  <c r="AI38" i="21"/>
  <c r="AI37" i="21"/>
  <c r="AI36" i="21"/>
  <c r="AI35" i="21"/>
  <c r="AI34" i="21"/>
  <c r="AI33" i="21"/>
  <c r="AI32" i="21"/>
  <c r="AI31" i="21"/>
  <c r="AI30" i="21"/>
  <c r="AI29" i="21"/>
  <c r="AI28" i="21"/>
  <c r="AI27" i="21"/>
  <c r="AI26" i="21"/>
  <c r="AI25" i="21"/>
  <c r="AI24" i="21"/>
  <c r="AI23" i="21"/>
  <c r="AI22" i="21"/>
  <c r="AI21" i="21"/>
  <c r="AI20" i="21"/>
  <c r="AI19" i="21"/>
  <c r="AI18" i="21"/>
  <c r="AI17" i="21"/>
  <c r="AI16" i="21"/>
  <c r="AI14" i="21"/>
  <c r="AI13" i="21"/>
  <c r="AI12" i="21"/>
  <c r="AI11" i="21"/>
  <c r="AI10" i="21"/>
  <c r="AD55" i="21"/>
  <c r="AD54" i="21"/>
  <c r="AD53" i="21"/>
  <c r="AD52" i="21"/>
  <c r="AD51" i="21"/>
  <c r="AD50" i="21"/>
  <c r="AD49" i="21"/>
  <c r="AD48" i="21"/>
  <c r="AD47" i="21"/>
  <c r="AD46" i="21"/>
  <c r="AD45" i="21"/>
  <c r="AD44" i="21"/>
  <c r="AD43" i="21"/>
  <c r="AD42" i="21"/>
  <c r="AD41" i="21"/>
  <c r="AD40" i="21"/>
  <c r="AD39" i="21"/>
  <c r="AD38" i="21"/>
  <c r="AD37" i="21"/>
  <c r="AD36" i="21"/>
  <c r="AD35" i="21"/>
  <c r="AD34" i="21"/>
  <c r="AD33" i="21"/>
  <c r="AD32" i="21"/>
  <c r="AD31" i="21"/>
  <c r="AD30" i="21"/>
  <c r="AD29" i="21"/>
  <c r="AD28" i="21"/>
  <c r="AD27" i="21"/>
  <c r="AD26" i="21"/>
  <c r="AD25" i="21"/>
  <c r="AD24" i="21"/>
  <c r="AD23" i="21"/>
  <c r="AD22" i="21"/>
  <c r="AD21" i="21"/>
  <c r="AD20" i="21"/>
  <c r="AD19" i="21"/>
  <c r="AD18" i="21"/>
  <c r="AD17" i="21"/>
  <c r="AD16" i="21"/>
  <c r="AD15" i="21"/>
  <c r="AD14" i="21"/>
  <c r="AD13" i="21"/>
  <c r="AD12" i="21"/>
  <c r="AD11" i="21"/>
  <c r="AD10" i="21"/>
  <c r="Y55" i="21"/>
  <c r="Y54" i="21"/>
  <c r="Y53" i="21"/>
  <c r="Y52" i="21"/>
  <c r="Y51" i="21"/>
  <c r="Y50" i="21"/>
  <c r="Y49" i="21"/>
  <c r="Y48" i="21"/>
  <c r="Y47" i="21"/>
  <c r="Y46" i="21"/>
  <c r="Y45" i="21"/>
  <c r="Y44" i="21"/>
  <c r="Y43" i="21"/>
  <c r="Y42" i="21"/>
  <c r="Y41" i="21"/>
  <c r="Y40" i="21"/>
  <c r="Y39" i="21"/>
  <c r="Y38" i="21"/>
  <c r="Y37" i="21"/>
  <c r="Y36" i="21"/>
  <c r="Y35" i="21"/>
  <c r="Y34" i="21"/>
  <c r="Y33" i="21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F11" i="21" l="1"/>
  <c r="G11" i="21" s="1"/>
  <c r="F12" i="21"/>
  <c r="G12" i="21" s="1"/>
  <c r="F13" i="21"/>
  <c r="G13" i="21" s="1"/>
  <c r="F14" i="21"/>
  <c r="G14" i="21" s="1"/>
  <c r="F15" i="21"/>
  <c r="G15" i="21" s="1"/>
  <c r="F16" i="21"/>
  <c r="G16" i="21" s="1"/>
  <c r="F17" i="21"/>
  <c r="G17" i="21" s="1"/>
  <c r="F18" i="21"/>
  <c r="G18" i="21" s="1"/>
  <c r="F19" i="21"/>
  <c r="G19" i="21" s="1"/>
  <c r="F20" i="21"/>
  <c r="G20" i="21" s="1"/>
  <c r="F21" i="21"/>
  <c r="G21" i="21" s="1"/>
  <c r="F22" i="21"/>
  <c r="G22" i="21" s="1"/>
  <c r="F23" i="21"/>
  <c r="G23" i="21" s="1"/>
  <c r="F24" i="21"/>
  <c r="G24" i="21" s="1"/>
  <c r="F25" i="21"/>
  <c r="G25" i="21" s="1"/>
  <c r="F26" i="21"/>
  <c r="G26" i="21" s="1"/>
  <c r="F27" i="21"/>
  <c r="G27" i="21" s="1"/>
  <c r="F28" i="21"/>
  <c r="G28" i="21" s="1"/>
  <c r="F29" i="21"/>
  <c r="G29" i="21" s="1"/>
  <c r="F30" i="21"/>
  <c r="G30" i="21" s="1"/>
  <c r="F31" i="21"/>
  <c r="G31" i="21" s="1"/>
  <c r="F32" i="21"/>
  <c r="G32" i="21" s="1"/>
  <c r="F33" i="21"/>
  <c r="G33" i="21" s="1"/>
  <c r="F34" i="21"/>
  <c r="G34" i="21" s="1"/>
  <c r="F35" i="21"/>
  <c r="G35" i="21" s="1"/>
  <c r="F36" i="21"/>
  <c r="G36" i="21" s="1"/>
  <c r="F37" i="21"/>
  <c r="G37" i="21" s="1"/>
  <c r="F38" i="21"/>
  <c r="G38" i="21" s="1"/>
  <c r="F39" i="21"/>
  <c r="G39" i="21" s="1"/>
  <c r="F40" i="21"/>
  <c r="G40" i="21" s="1"/>
  <c r="F41" i="21"/>
  <c r="G41" i="21" s="1"/>
  <c r="F42" i="21"/>
  <c r="G42" i="21" s="1"/>
  <c r="F43" i="21"/>
  <c r="G43" i="21" s="1"/>
  <c r="F44" i="21"/>
  <c r="G44" i="21" s="1"/>
  <c r="F45" i="21"/>
  <c r="G45" i="21" s="1"/>
  <c r="F46" i="21"/>
  <c r="G46" i="21" s="1"/>
  <c r="F47" i="21"/>
  <c r="G47" i="21" s="1"/>
  <c r="F48" i="21"/>
  <c r="F49" i="21"/>
  <c r="G49" i="21" s="1"/>
  <c r="F50" i="21"/>
  <c r="G50" i="21" s="1"/>
  <c r="F51" i="21"/>
  <c r="G51" i="21" s="1"/>
  <c r="F52" i="21"/>
  <c r="G52" i="21" s="1"/>
  <c r="F53" i="21"/>
  <c r="G53" i="21" s="1"/>
  <c r="F54" i="21"/>
  <c r="G54" i="21" s="1"/>
  <c r="F55" i="21"/>
  <c r="G55" i="21" s="1"/>
  <c r="N58" i="27" l="1"/>
  <c r="N64" i="27"/>
  <c r="BF11" i="21" l="1"/>
  <c r="BF12" i="21"/>
  <c r="BF13" i="21"/>
  <c r="BF14" i="21"/>
  <c r="BF15" i="21"/>
  <c r="BF16" i="21"/>
  <c r="BF17" i="21"/>
  <c r="BF18" i="21"/>
  <c r="BF19" i="21"/>
  <c r="BF20" i="21"/>
  <c r="BF21" i="21"/>
  <c r="BF22" i="21"/>
  <c r="BF23" i="21"/>
  <c r="BF24" i="21"/>
  <c r="BF25" i="21"/>
  <c r="BF26" i="21"/>
  <c r="BF27" i="21"/>
  <c r="BF28" i="21"/>
  <c r="BF29" i="21"/>
  <c r="BF30" i="21"/>
  <c r="BF31" i="21"/>
  <c r="BF32" i="21"/>
  <c r="BF33" i="21"/>
  <c r="BF34" i="21"/>
  <c r="BF35" i="21"/>
  <c r="BF36" i="21"/>
  <c r="BF37" i="21"/>
  <c r="BF38" i="21"/>
  <c r="BF39" i="21"/>
  <c r="BF40" i="21"/>
  <c r="BF41" i="21"/>
  <c r="BF42" i="21"/>
  <c r="BF43" i="21"/>
  <c r="BF44" i="21"/>
  <c r="BF45" i="21"/>
  <c r="BF46" i="21"/>
  <c r="BF47" i="21"/>
  <c r="BF48" i="21"/>
  <c r="BF49" i="21"/>
  <c r="BF50" i="21"/>
  <c r="BF51" i="21"/>
  <c r="BF52" i="21"/>
  <c r="BF53" i="21"/>
  <c r="BF54" i="21"/>
  <c r="BF55" i="21"/>
  <c r="AW11" i="21"/>
  <c r="AW12" i="21"/>
  <c r="AW13" i="21"/>
  <c r="AW14" i="21"/>
  <c r="AW15" i="21"/>
  <c r="AW16" i="21"/>
  <c r="AW17" i="21"/>
  <c r="AW18" i="21"/>
  <c r="AW19" i="21"/>
  <c r="AW20" i="21"/>
  <c r="AW21" i="21"/>
  <c r="AW22" i="21"/>
  <c r="AW23" i="21"/>
  <c r="AW24" i="21"/>
  <c r="AW25" i="21"/>
  <c r="AW26" i="21"/>
  <c r="AW27" i="21"/>
  <c r="AW28" i="21"/>
  <c r="AW29" i="21"/>
  <c r="AW30" i="21"/>
  <c r="AW31" i="21"/>
  <c r="AW32" i="21"/>
  <c r="AW33" i="21"/>
  <c r="AW34" i="21"/>
  <c r="AW35" i="21"/>
  <c r="AW36" i="21"/>
  <c r="AW37" i="21"/>
  <c r="AW38" i="21"/>
  <c r="AW39" i="21"/>
  <c r="AW40" i="21"/>
  <c r="AW41" i="21"/>
  <c r="AW42" i="21"/>
  <c r="AW43" i="21"/>
  <c r="AW44" i="21"/>
  <c r="AW45" i="21"/>
  <c r="AW46" i="21"/>
  <c r="AW47" i="21"/>
  <c r="AW48" i="21"/>
  <c r="AW49" i="21"/>
  <c r="AW50" i="21"/>
  <c r="AW51" i="21"/>
  <c r="AW52" i="21"/>
  <c r="AW53" i="21"/>
  <c r="AW54" i="21"/>
  <c r="AW55" i="21"/>
  <c r="AN11" i="21"/>
  <c r="AN12" i="21"/>
  <c r="AN13" i="21"/>
  <c r="AN14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N45" i="21"/>
  <c r="AN46" i="21"/>
  <c r="AN47" i="21"/>
  <c r="AN48" i="21"/>
  <c r="AN49" i="21"/>
  <c r="AN50" i="21"/>
  <c r="AN51" i="21"/>
  <c r="AN52" i="21"/>
  <c r="AN53" i="21"/>
  <c r="AN54" i="21"/>
  <c r="AN55" i="21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7" i="27"/>
  <c r="U11" i="21" l="1"/>
  <c r="V11" i="21" s="1"/>
  <c r="U12" i="21"/>
  <c r="V12" i="21" s="1"/>
  <c r="U13" i="21"/>
  <c r="V13" i="21" s="1"/>
  <c r="U14" i="21"/>
  <c r="V14" i="21" s="1"/>
  <c r="U15" i="21"/>
  <c r="V15" i="21" s="1"/>
  <c r="U16" i="21"/>
  <c r="V16" i="21" s="1"/>
  <c r="U17" i="21"/>
  <c r="V17" i="21" s="1"/>
  <c r="U18" i="21"/>
  <c r="V18" i="21" s="1"/>
  <c r="U19" i="21"/>
  <c r="V19" i="21" s="1"/>
  <c r="U20" i="21"/>
  <c r="V20" i="21" s="1"/>
  <c r="U21" i="21"/>
  <c r="V21" i="21" s="1"/>
  <c r="U22" i="21"/>
  <c r="V22" i="21" s="1"/>
  <c r="U23" i="21"/>
  <c r="V23" i="21" s="1"/>
  <c r="U24" i="21"/>
  <c r="V24" i="21" s="1"/>
  <c r="U25" i="21"/>
  <c r="V25" i="21" s="1"/>
  <c r="U26" i="21"/>
  <c r="V26" i="21" s="1"/>
  <c r="U27" i="21"/>
  <c r="V27" i="21" s="1"/>
  <c r="U28" i="21"/>
  <c r="V28" i="21" s="1"/>
  <c r="U29" i="21"/>
  <c r="V29" i="21" s="1"/>
  <c r="U30" i="21"/>
  <c r="V30" i="21" s="1"/>
  <c r="U31" i="21"/>
  <c r="V31" i="21" s="1"/>
  <c r="U32" i="21"/>
  <c r="V32" i="21" s="1"/>
  <c r="U33" i="21"/>
  <c r="V33" i="21" s="1"/>
  <c r="U34" i="21"/>
  <c r="V34" i="21" s="1"/>
  <c r="U35" i="21"/>
  <c r="V35" i="21" s="1"/>
  <c r="U36" i="21"/>
  <c r="V36" i="21" s="1"/>
  <c r="U37" i="21"/>
  <c r="V37" i="21" s="1"/>
  <c r="U38" i="21"/>
  <c r="V38" i="21" s="1"/>
  <c r="U39" i="21"/>
  <c r="V39" i="21" s="1"/>
  <c r="U40" i="21"/>
  <c r="V40" i="21" s="1"/>
  <c r="U41" i="21"/>
  <c r="V41" i="21" s="1"/>
  <c r="U42" i="21"/>
  <c r="V42" i="21" s="1"/>
  <c r="U43" i="21"/>
  <c r="V43" i="21" s="1"/>
  <c r="U44" i="21"/>
  <c r="V44" i="21" s="1"/>
  <c r="U45" i="21"/>
  <c r="V45" i="21" s="1"/>
  <c r="U46" i="21"/>
  <c r="V46" i="21" s="1"/>
  <c r="U47" i="21"/>
  <c r="V47" i="21" s="1"/>
  <c r="U48" i="21"/>
  <c r="V48" i="21" s="1"/>
  <c r="U49" i="21"/>
  <c r="V49" i="21" s="1"/>
  <c r="U50" i="21"/>
  <c r="V50" i="21" s="1"/>
  <c r="U51" i="21"/>
  <c r="V51" i="21" s="1"/>
  <c r="U52" i="21"/>
  <c r="V52" i="21" s="1"/>
  <c r="U53" i="21"/>
  <c r="V53" i="21" s="1"/>
  <c r="U54" i="21"/>
  <c r="V54" i="21" s="1"/>
  <c r="U55" i="21"/>
  <c r="V55" i="21" s="1"/>
  <c r="CE11" i="21"/>
  <c r="CF11" i="21" s="1"/>
  <c r="CE12" i="21"/>
  <c r="CE13" i="21"/>
  <c r="CF13" i="21" s="1"/>
  <c r="CE14" i="21"/>
  <c r="CF14" i="21" s="1"/>
  <c r="CE15" i="21"/>
  <c r="CF15" i="21" s="1"/>
  <c r="CE16" i="21"/>
  <c r="CF16" i="21" s="1"/>
  <c r="CE17" i="21"/>
  <c r="CE18" i="21"/>
  <c r="CF18" i="21" s="1"/>
  <c r="CE19" i="21"/>
  <c r="CF19" i="21" s="1"/>
  <c r="CE20" i="21"/>
  <c r="CF20" i="21" s="1"/>
  <c r="CE21" i="21"/>
  <c r="CF21" i="21" s="1"/>
  <c r="CE22" i="21"/>
  <c r="CF22" i="21" s="1"/>
  <c r="CE23" i="21"/>
  <c r="CF23" i="21" s="1"/>
  <c r="CE24" i="21"/>
  <c r="CF24" i="21" s="1"/>
  <c r="CE25" i="21"/>
  <c r="CF25" i="21" s="1"/>
  <c r="CE26" i="21"/>
  <c r="CF26" i="21" s="1"/>
  <c r="CE27" i="21"/>
  <c r="CF27" i="21" s="1"/>
  <c r="CE28" i="21"/>
  <c r="CF28" i="21" s="1"/>
  <c r="CE29" i="21"/>
  <c r="CF29" i="21" s="1"/>
  <c r="CE30" i="21"/>
  <c r="CF30" i="21" s="1"/>
  <c r="CE31" i="21"/>
  <c r="CF31" i="21" s="1"/>
  <c r="CE32" i="21"/>
  <c r="CF32" i="21" s="1"/>
  <c r="CE33" i="21"/>
  <c r="CF33" i="21" s="1"/>
  <c r="CE34" i="21"/>
  <c r="CF34" i="21" s="1"/>
  <c r="CE35" i="21"/>
  <c r="CF35" i="21" s="1"/>
  <c r="CE36" i="21"/>
  <c r="CF36" i="21" s="1"/>
  <c r="CE37" i="21"/>
  <c r="CF37" i="21" s="1"/>
  <c r="CE38" i="21"/>
  <c r="CF38" i="21" s="1"/>
  <c r="CE39" i="21"/>
  <c r="CF39" i="21" s="1"/>
  <c r="CE40" i="21"/>
  <c r="CF40" i="21" s="1"/>
  <c r="CE41" i="21"/>
  <c r="CF41" i="21" s="1"/>
  <c r="CE42" i="21"/>
  <c r="CF42" i="21" s="1"/>
  <c r="CE43" i="21"/>
  <c r="CF43" i="21" s="1"/>
  <c r="CE44" i="21"/>
  <c r="CF44" i="21" s="1"/>
  <c r="CE45" i="21"/>
  <c r="CF45" i="21" s="1"/>
  <c r="CE46" i="21"/>
  <c r="CF46" i="21" s="1"/>
  <c r="CE47" i="21"/>
  <c r="CF47" i="21" s="1"/>
  <c r="CE48" i="21"/>
  <c r="CF48" i="21" s="1"/>
  <c r="CE49" i="21"/>
  <c r="CF49" i="21" s="1"/>
  <c r="CE50" i="21"/>
  <c r="CF50" i="21" s="1"/>
  <c r="CE51" i="21"/>
  <c r="CF51" i="21" s="1"/>
  <c r="CE52" i="21"/>
  <c r="CF52" i="21" s="1"/>
  <c r="CE53" i="21"/>
  <c r="CF53" i="21" s="1"/>
  <c r="CE54" i="21"/>
  <c r="CF54" i="21" s="1"/>
  <c r="CE55" i="21"/>
  <c r="CF55" i="21" s="1"/>
  <c r="BZ11" i="21"/>
  <c r="CA11" i="21" s="1"/>
  <c r="BZ12" i="21"/>
  <c r="CA12" i="21" s="1"/>
  <c r="BZ13" i="21"/>
  <c r="CA13" i="21" s="1"/>
  <c r="BZ14" i="21"/>
  <c r="CA14" i="21" s="1"/>
  <c r="BZ15" i="21"/>
  <c r="CA15" i="21" s="1"/>
  <c r="BZ16" i="21"/>
  <c r="CA16" i="21" s="1"/>
  <c r="BZ17" i="21"/>
  <c r="CA17" i="21" s="1"/>
  <c r="BZ18" i="21"/>
  <c r="CA18" i="21" s="1"/>
  <c r="BZ19" i="21"/>
  <c r="CA19" i="21" s="1"/>
  <c r="BZ20" i="21"/>
  <c r="CA20" i="21" s="1"/>
  <c r="BZ21" i="21"/>
  <c r="CA21" i="21" s="1"/>
  <c r="BZ22" i="21"/>
  <c r="CA22" i="21" s="1"/>
  <c r="BZ23" i="21"/>
  <c r="CA23" i="21" s="1"/>
  <c r="BZ24" i="21"/>
  <c r="CA24" i="21" s="1"/>
  <c r="BZ25" i="21"/>
  <c r="CA25" i="21" s="1"/>
  <c r="BZ26" i="21"/>
  <c r="CA26" i="21" s="1"/>
  <c r="BZ27" i="21"/>
  <c r="CA27" i="21" s="1"/>
  <c r="BZ28" i="21"/>
  <c r="CA28" i="21" s="1"/>
  <c r="BZ29" i="21"/>
  <c r="CA29" i="21" s="1"/>
  <c r="BZ30" i="21"/>
  <c r="CA30" i="21" s="1"/>
  <c r="BZ31" i="21"/>
  <c r="CA31" i="21" s="1"/>
  <c r="BZ32" i="21"/>
  <c r="BZ33" i="21"/>
  <c r="BZ34" i="21"/>
  <c r="CA34" i="21" s="1"/>
  <c r="BZ35" i="21"/>
  <c r="BZ36" i="21"/>
  <c r="BZ37" i="21"/>
  <c r="BZ38" i="21"/>
  <c r="CA38" i="21" s="1"/>
  <c r="BZ39" i="21"/>
  <c r="CA39" i="21" s="1"/>
  <c r="BZ40" i="21"/>
  <c r="CA40" i="21" s="1"/>
  <c r="BZ41" i="21"/>
  <c r="CA41" i="21" s="1"/>
  <c r="BZ42" i="21"/>
  <c r="CA42" i="21" s="1"/>
  <c r="BZ43" i="21"/>
  <c r="CA43" i="21" s="1"/>
  <c r="BZ44" i="21"/>
  <c r="CA44" i="21" s="1"/>
  <c r="BZ45" i="21"/>
  <c r="CA45" i="21" s="1"/>
  <c r="BZ46" i="21"/>
  <c r="CA46" i="21" s="1"/>
  <c r="BZ47" i="21"/>
  <c r="CA47" i="21" s="1"/>
  <c r="BZ48" i="21"/>
  <c r="CA48" i="21" s="1"/>
  <c r="BZ49" i="21"/>
  <c r="CA49" i="21" s="1"/>
  <c r="BZ50" i="21"/>
  <c r="CA50" i="21" s="1"/>
  <c r="BZ51" i="21"/>
  <c r="CA51" i="21" s="1"/>
  <c r="BZ52" i="21"/>
  <c r="CA52" i="21" s="1"/>
  <c r="BZ53" i="21"/>
  <c r="CA53" i="21" s="1"/>
  <c r="BZ54" i="21"/>
  <c r="CA54" i="21" s="1"/>
  <c r="BZ55" i="21"/>
  <c r="CA55" i="21" s="1"/>
  <c r="BU11" i="21"/>
  <c r="BU12" i="21"/>
  <c r="BU13" i="21"/>
  <c r="BU14" i="21"/>
  <c r="BU15" i="21"/>
  <c r="BU16" i="21"/>
  <c r="BU17" i="21"/>
  <c r="BU18" i="21"/>
  <c r="BU19" i="21"/>
  <c r="BU20" i="21"/>
  <c r="BU21" i="21"/>
  <c r="BU22" i="21"/>
  <c r="BU23" i="21"/>
  <c r="BU24" i="21"/>
  <c r="BU25" i="21"/>
  <c r="BU26" i="21"/>
  <c r="BU27" i="21"/>
  <c r="BU28" i="21"/>
  <c r="BU29" i="21"/>
  <c r="BU30" i="21"/>
  <c r="BU31" i="21"/>
  <c r="BU32" i="21"/>
  <c r="BU33" i="21"/>
  <c r="BU34" i="21"/>
  <c r="BU35" i="21"/>
  <c r="BU36" i="21"/>
  <c r="BU37" i="21"/>
  <c r="BU38" i="21"/>
  <c r="BU39" i="21"/>
  <c r="BU40" i="21"/>
  <c r="BU41" i="21"/>
  <c r="BU42" i="21"/>
  <c r="BU43" i="21"/>
  <c r="BU44" i="21"/>
  <c r="BU45" i="21"/>
  <c r="BU46" i="21"/>
  <c r="BU47" i="21"/>
  <c r="BU48" i="21"/>
  <c r="BU49" i="21"/>
  <c r="BU50" i="21"/>
  <c r="BU51" i="21"/>
  <c r="BU52" i="21"/>
  <c r="BU53" i="21"/>
  <c r="BU54" i="21"/>
  <c r="BU55" i="21"/>
  <c r="BP11" i="21"/>
  <c r="BP12" i="21"/>
  <c r="BP13" i="21"/>
  <c r="BP14" i="21"/>
  <c r="BP15" i="21"/>
  <c r="BP16" i="21"/>
  <c r="BP17" i="21"/>
  <c r="BP18" i="21"/>
  <c r="BP19" i="21"/>
  <c r="BP20" i="21"/>
  <c r="BP21" i="21"/>
  <c r="BP22" i="21"/>
  <c r="BP23" i="21"/>
  <c r="BP24" i="21"/>
  <c r="BP25" i="21"/>
  <c r="BP26" i="21"/>
  <c r="BP27" i="21"/>
  <c r="BP28" i="21"/>
  <c r="BP29" i="21"/>
  <c r="BP30" i="21"/>
  <c r="BP31" i="21"/>
  <c r="BP32" i="21"/>
  <c r="BP33" i="21"/>
  <c r="BP34" i="21"/>
  <c r="BP35" i="21"/>
  <c r="BP36" i="21"/>
  <c r="BP37" i="21"/>
  <c r="BP38" i="21"/>
  <c r="BP39" i="21"/>
  <c r="BP40" i="21"/>
  <c r="BP41" i="21"/>
  <c r="BP42" i="21"/>
  <c r="BP43" i="21"/>
  <c r="BP44" i="21"/>
  <c r="BP45" i="21"/>
  <c r="BP46" i="21"/>
  <c r="BP47" i="21"/>
  <c r="BP48" i="21"/>
  <c r="BP49" i="21"/>
  <c r="BP50" i="21"/>
  <c r="BP51" i="21"/>
  <c r="BP52" i="21"/>
  <c r="BP53" i="21"/>
  <c r="BP54" i="21"/>
  <c r="BP55" i="21"/>
  <c r="BK11" i="21"/>
  <c r="BL11" i="21" s="1"/>
  <c r="BK12" i="21"/>
  <c r="BL12" i="21" s="1"/>
  <c r="BK13" i="21"/>
  <c r="BL13" i="21" s="1"/>
  <c r="BK14" i="21"/>
  <c r="BL14" i="21" s="1"/>
  <c r="BK15" i="21"/>
  <c r="BL15" i="21" s="1"/>
  <c r="BK16" i="21"/>
  <c r="BL16" i="21" s="1"/>
  <c r="BK17" i="21"/>
  <c r="BL17" i="21" s="1"/>
  <c r="BK18" i="21"/>
  <c r="BL18" i="21" s="1"/>
  <c r="BK19" i="21"/>
  <c r="BL19" i="21" s="1"/>
  <c r="BK20" i="21"/>
  <c r="BL20" i="21" s="1"/>
  <c r="BK21" i="21"/>
  <c r="BL21" i="21" s="1"/>
  <c r="BK22" i="21"/>
  <c r="BL22" i="21" s="1"/>
  <c r="BK23" i="21"/>
  <c r="BL23" i="21" s="1"/>
  <c r="BK24" i="21"/>
  <c r="BL24" i="21" s="1"/>
  <c r="BK25" i="21"/>
  <c r="BL25" i="21" s="1"/>
  <c r="BK26" i="21"/>
  <c r="BL26" i="21" s="1"/>
  <c r="BK27" i="21"/>
  <c r="BL27" i="21" s="1"/>
  <c r="BK28" i="21"/>
  <c r="BL28" i="21" s="1"/>
  <c r="BK29" i="21"/>
  <c r="BL29" i="21" s="1"/>
  <c r="BK30" i="21"/>
  <c r="BL30" i="21" s="1"/>
  <c r="BK31" i="21"/>
  <c r="BL31" i="21" s="1"/>
  <c r="BK32" i="21"/>
  <c r="BL32" i="21" s="1"/>
  <c r="BK33" i="21"/>
  <c r="BL33" i="21" s="1"/>
  <c r="BK34" i="21"/>
  <c r="BL34" i="21" s="1"/>
  <c r="BK35" i="21"/>
  <c r="BL35" i="21" s="1"/>
  <c r="BK36" i="21"/>
  <c r="BL36" i="21" s="1"/>
  <c r="BK37" i="21"/>
  <c r="BL37" i="21" s="1"/>
  <c r="BK38" i="21"/>
  <c r="BL38" i="21" s="1"/>
  <c r="BK39" i="21"/>
  <c r="BL39" i="21" s="1"/>
  <c r="BK40" i="21"/>
  <c r="BL40" i="21" s="1"/>
  <c r="BK41" i="21"/>
  <c r="BL41" i="21" s="1"/>
  <c r="BK42" i="21"/>
  <c r="BL42" i="21" s="1"/>
  <c r="BK43" i="21"/>
  <c r="BL43" i="21" s="1"/>
  <c r="BK44" i="21"/>
  <c r="BL44" i="21" s="1"/>
  <c r="BK45" i="21"/>
  <c r="BL45" i="21" s="1"/>
  <c r="BK46" i="21"/>
  <c r="BL46" i="21" s="1"/>
  <c r="BK47" i="21"/>
  <c r="BL47" i="21" s="1"/>
  <c r="BK48" i="21"/>
  <c r="BL48" i="21" s="1"/>
  <c r="BK49" i="21"/>
  <c r="BL49" i="21" s="1"/>
  <c r="BK50" i="21"/>
  <c r="BL50" i="21" s="1"/>
  <c r="BK51" i="21"/>
  <c r="BL51" i="21" s="1"/>
  <c r="BK52" i="21"/>
  <c r="BL52" i="21" s="1"/>
  <c r="BK53" i="21"/>
  <c r="BL53" i="21" s="1"/>
  <c r="BK54" i="21"/>
  <c r="BL54" i="21" s="1"/>
  <c r="BK55" i="21"/>
  <c r="BL55" i="21" s="1"/>
  <c r="BB11" i="21"/>
  <c r="BC11" i="21" s="1"/>
  <c r="BB12" i="21"/>
  <c r="BC12" i="21" s="1"/>
  <c r="BB13" i="21"/>
  <c r="BC13" i="21" s="1"/>
  <c r="BB14" i="21"/>
  <c r="BC14" i="21" s="1"/>
  <c r="BB15" i="21"/>
  <c r="BC15" i="21" s="1"/>
  <c r="BB16" i="21"/>
  <c r="BC16" i="21" s="1"/>
  <c r="BB17" i="21"/>
  <c r="BB18" i="21"/>
  <c r="BC18" i="21" s="1"/>
  <c r="BB19" i="21"/>
  <c r="BB20" i="21"/>
  <c r="BC20" i="21" s="1"/>
  <c r="BB21" i="21"/>
  <c r="BC21" i="21" s="1"/>
  <c r="BB22" i="21"/>
  <c r="BB23" i="21"/>
  <c r="BC23" i="21" s="1"/>
  <c r="BB24" i="21"/>
  <c r="BC24" i="21" s="1"/>
  <c r="BB25" i="21"/>
  <c r="BC25" i="21" s="1"/>
  <c r="BB26" i="21"/>
  <c r="BB27" i="21"/>
  <c r="BC27" i="21" s="1"/>
  <c r="BB28" i="21"/>
  <c r="BC28" i="21" s="1"/>
  <c r="BB29" i="21"/>
  <c r="BB30" i="21"/>
  <c r="BC30" i="21" s="1"/>
  <c r="BB31" i="21"/>
  <c r="BC31" i="21" s="1"/>
  <c r="BB32" i="21"/>
  <c r="BC32" i="21" s="1"/>
  <c r="BB33" i="21"/>
  <c r="BC33" i="21" s="1"/>
  <c r="BB34" i="21"/>
  <c r="BC34" i="21" s="1"/>
  <c r="BB35" i="21"/>
  <c r="BC35" i="21" s="1"/>
  <c r="BB36" i="21"/>
  <c r="BC36" i="21" s="1"/>
  <c r="BB37" i="21"/>
  <c r="BC37" i="21" s="1"/>
  <c r="BB38" i="21"/>
  <c r="BC38" i="21" s="1"/>
  <c r="BB39" i="21"/>
  <c r="BC39" i="21" s="1"/>
  <c r="BB40" i="21"/>
  <c r="BC40" i="21" s="1"/>
  <c r="BB41" i="21"/>
  <c r="BC41" i="21" s="1"/>
  <c r="BB42" i="21"/>
  <c r="BC42" i="21" s="1"/>
  <c r="BB43" i="21"/>
  <c r="BC43" i="21" s="1"/>
  <c r="BB44" i="21"/>
  <c r="BC44" i="21" s="1"/>
  <c r="BB45" i="21"/>
  <c r="BC45" i="21" s="1"/>
  <c r="BB46" i="21"/>
  <c r="BC46" i="21" s="1"/>
  <c r="BB47" i="21"/>
  <c r="BC47" i="21" s="1"/>
  <c r="BB48" i="21"/>
  <c r="BC48" i="21" s="1"/>
  <c r="BB49" i="21"/>
  <c r="BC49" i="21" s="1"/>
  <c r="BB50" i="21"/>
  <c r="BC50" i="21" s="1"/>
  <c r="BB51" i="21"/>
  <c r="BC51" i="21" s="1"/>
  <c r="BB52" i="21"/>
  <c r="BC52" i="21" s="1"/>
  <c r="BB53" i="21"/>
  <c r="BC53" i="21" s="1"/>
  <c r="BB54" i="21"/>
  <c r="BC54" i="21" s="1"/>
  <c r="BB55" i="21"/>
  <c r="BC55" i="21" s="1"/>
  <c r="AS11" i="21"/>
  <c r="AT11" i="21" s="1"/>
  <c r="AS12" i="21"/>
  <c r="AT12" i="21" s="1"/>
  <c r="AS13" i="21"/>
  <c r="AT13" i="21" s="1"/>
  <c r="AS14" i="21"/>
  <c r="AT14" i="21" s="1"/>
  <c r="AS15" i="21"/>
  <c r="AT15" i="21" s="1"/>
  <c r="AS16" i="21"/>
  <c r="AT16" i="21" s="1"/>
  <c r="AS17" i="21"/>
  <c r="AT17" i="21" s="1"/>
  <c r="AS18" i="21"/>
  <c r="AT18" i="21" s="1"/>
  <c r="AS19" i="21"/>
  <c r="AT19" i="21" s="1"/>
  <c r="AS20" i="21"/>
  <c r="AT20" i="21" s="1"/>
  <c r="AS21" i="21"/>
  <c r="AT21" i="21" s="1"/>
  <c r="AS22" i="21"/>
  <c r="AT22" i="21" s="1"/>
  <c r="AS23" i="21"/>
  <c r="AT23" i="21" s="1"/>
  <c r="AS24" i="21"/>
  <c r="AT24" i="21" s="1"/>
  <c r="AS25" i="21"/>
  <c r="AT25" i="21" s="1"/>
  <c r="AS26" i="21"/>
  <c r="AT26" i="21" s="1"/>
  <c r="AS27" i="21"/>
  <c r="AT27" i="21" s="1"/>
  <c r="AS28" i="21"/>
  <c r="AT28" i="21" s="1"/>
  <c r="AS29" i="21"/>
  <c r="AT29" i="21" s="1"/>
  <c r="AS30" i="21"/>
  <c r="AT30" i="21" s="1"/>
  <c r="AS31" i="21"/>
  <c r="AT31" i="21" s="1"/>
  <c r="AS32" i="21"/>
  <c r="AT32" i="21" s="1"/>
  <c r="AS33" i="21"/>
  <c r="AT33" i="21" s="1"/>
  <c r="AS34" i="21"/>
  <c r="AT34" i="21" s="1"/>
  <c r="AS35" i="21"/>
  <c r="AT35" i="21" s="1"/>
  <c r="AS36" i="21"/>
  <c r="AT36" i="21" s="1"/>
  <c r="AS37" i="21"/>
  <c r="AT37" i="21" s="1"/>
  <c r="AS38" i="21"/>
  <c r="AT38" i="21" s="1"/>
  <c r="AS39" i="21"/>
  <c r="AT39" i="21" s="1"/>
  <c r="AS40" i="21"/>
  <c r="AT40" i="21" s="1"/>
  <c r="AS41" i="21"/>
  <c r="AT41" i="21" s="1"/>
  <c r="AS42" i="21"/>
  <c r="AT42" i="21" s="1"/>
  <c r="AS43" i="21"/>
  <c r="AT43" i="21" s="1"/>
  <c r="AS44" i="21"/>
  <c r="AT44" i="21" s="1"/>
  <c r="AS45" i="21"/>
  <c r="AT45" i="21" s="1"/>
  <c r="AS46" i="21"/>
  <c r="AT46" i="21" s="1"/>
  <c r="AS47" i="21"/>
  <c r="AT47" i="21" s="1"/>
  <c r="AS48" i="21"/>
  <c r="AT48" i="21" s="1"/>
  <c r="AS49" i="21"/>
  <c r="AT49" i="21" s="1"/>
  <c r="AS50" i="21"/>
  <c r="AT50" i="21" s="1"/>
  <c r="AS51" i="21"/>
  <c r="AT51" i="21" s="1"/>
  <c r="AS52" i="21"/>
  <c r="AT52" i="21" s="1"/>
  <c r="AS53" i="21"/>
  <c r="AT53" i="21" s="1"/>
  <c r="AS54" i="21"/>
  <c r="AT54" i="21" s="1"/>
  <c r="AS55" i="21"/>
  <c r="AT55" i="21" s="1"/>
  <c r="AJ11" i="21"/>
  <c r="AK11" i="21" s="1"/>
  <c r="AJ12" i="21"/>
  <c r="AK12" i="21" s="1"/>
  <c r="AJ13" i="21"/>
  <c r="AK13" i="21" s="1"/>
  <c r="AJ14" i="21"/>
  <c r="AK14" i="21" s="1"/>
  <c r="AJ15" i="21"/>
  <c r="AK15" i="21" s="1"/>
  <c r="AJ16" i="21"/>
  <c r="AK16" i="21" s="1"/>
  <c r="AJ17" i="21"/>
  <c r="AK17" i="21" s="1"/>
  <c r="AJ18" i="21"/>
  <c r="AK18" i="21" s="1"/>
  <c r="AJ19" i="21"/>
  <c r="AK19" i="21" s="1"/>
  <c r="AJ20" i="21"/>
  <c r="AK20" i="21" s="1"/>
  <c r="AJ21" i="21"/>
  <c r="AK21" i="21" s="1"/>
  <c r="AJ22" i="21"/>
  <c r="AK22" i="21" s="1"/>
  <c r="AJ23" i="21"/>
  <c r="AK23" i="21" s="1"/>
  <c r="AJ24" i="21"/>
  <c r="AK24" i="21" s="1"/>
  <c r="AJ25" i="21"/>
  <c r="AK25" i="21" s="1"/>
  <c r="AJ26" i="21"/>
  <c r="AK26" i="21" s="1"/>
  <c r="AJ27" i="21"/>
  <c r="AK27" i="21" s="1"/>
  <c r="AJ28" i="21"/>
  <c r="AK28" i="21" s="1"/>
  <c r="AJ29" i="21"/>
  <c r="AK29" i="21" s="1"/>
  <c r="AJ30" i="21"/>
  <c r="AK30" i="21" s="1"/>
  <c r="AJ31" i="21"/>
  <c r="AK31" i="21" s="1"/>
  <c r="AJ32" i="21"/>
  <c r="AK32" i="21" s="1"/>
  <c r="AJ33" i="21"/>
  <c r="AK33" i="21" s="1"/>
  <c r="AJ34" i="21"/>
  <c r="AK34" i="21" s="1"/>
  <c r="AJ35" i="21"/>
  <c r="AK35" i="21" s="1"/>
  <c r="AJ36" i="21"/>
  <c r="AK36" i="21" s="1"/>
  <c r="AJ37" i="21"/>
  <c r="AK37" i="21" s="1"/>
  <c r="AJ38" i="21"/>
  <c r="AK38" i="21" s="1"/>
  <c r="AJ39" i="21"/>
  <c r="AJ40" i="21"/>
  <c r="AK40" i="21" s="1"/>
  <c r="AJ41" i="21"/>
  <c r="AK41" i="21" s="1"/>
  <c r="AJ42" i="21"/>
  <c r="AK42" i="21" s="1"/>
  <c r="AJ43" i="21"/>
  <c r="AK43" i="21" s="1"/>
  <c r="AJ44" i="21"/>
  <c r="AK44" i="21" s="1"/>
  <c r="AJ45" i="21"/>
  <c r="AK45" i="21" s="1"/>
  <c r="AJ46" i="21"/>
  <c r="AK46" i="21" s="1"/>
  <c r="AJ47" i="21"/>
  <c r="AK47" i="21" s="1"/>
  <c r="AJ48" i="21"/>
  <c r="AK48" i="21" s="1"/>
  <c r="AJ49" i="21"/>
  <c r="AK49" i="21" s="1"/>
  <c r="AJ50" i="21"/>
  <c r="AK50" i="21" s="1"/>
  <c r="AJ51" i="21"/>
  <c r="AK51" i="21" s="1"/>
  <c r="AJ52" i="21"/>
  <c r="AK52" i="21" s="1"/>
  <c r="AJ53" i="21"/>
  <c r="AK53" i="21" s="1"/>
  <c r="AJ54" i="21"/>
  <c r="AK54" i="21" s="1"/>
  <c r="AJ55" i="21"/>
  <c r="AK55" i="21" s="1"/>
  <c r="AE11" i="21"/>
  <c r="AF11" i="21" s="1"/>
  <c r="AE12" i="21"/>
  <c r="AF12" i="21" s="1"/>
  <c r="AE13" i="21"/>
  <c r="AF13" i="21" s="1"/>
  <c r="AE14" i="21"/>
  <c r="AF14" i="21" s="1"/>
  <c r="AE15" i="21"/>
  <c r="AF15" i="21" s="1"/>
  <c r="AE16" i="21"/>
  <c r="AF16" i="21" s="1"/>
  <c r="AE17" i="21"/>
  <c r="AF17" i="21" s="1"/>
  <c r="AE18" i="21"/>
  <c r="AF18" i="21" s="1"/>
  <c r="AE19" i="21"/>
  <c r="AF19" i="21" s="1"/>
  <c r="AE20" i="21"/>
  <c r="AF20" i="21" s="1"/>
  <c r="AE21" i="21"/>
  <c r="AF21" i="21" s="1"/>
  <c r="AE22" i="21"/>
  <c r="AF22" i="21" s="1"/>
  <c r="AE23" i="21"/>
  <c r="AF23" i="21" s="1"/>
  <c r="AE24" i="21"/>
  <c r="AF24" i="21" s="1"/>
  <c r="AE25" i="21"/>
  <c r="AF25" i="21" s="1"/>
  <c r="AE26" i="21"/>
  <c r="AF26" i="21" s="1"/>
  <c r="AE27" i="21"/>
  <c r="AF27" i="21" s="1"/>
  <c r="AE28" i="21"/>
  <c r="AF28" i="21" s="1"/>
  <c r="AE29" i="21"/>
  <c r="AF29" i="21" s="1"/>
  <c r="AE30" i="21"/>
  <c r="AF30" i="21" s="1"/>
  <c r="AE31" i="21"/>
  <c r="AF31" i="21" s="1"/>
  <c r="AE32" i="21"/>
  <c r="AF32" i="21" s="1"/>
  <c r="AE33" i="21"/>
  <c r="AF33" i="21" s="1"/>
  <c r="AE34" i="21"/>
  <c r="AF34" i="21" s="1"/>
  <c r="AE35" i="21"/>
  <c r="AF35" i="21" s="1"/>
  <c r="AE36" i="21"/>
  <c r="AF36" i="21" s="1"/>
  <c r="AE37" i="21"/>
  <c r="AF37" i="21" s="1"/>
  <c r="AE38" i="21"/>
  <c r="AF38" i="21" s="1"/>
  <c r="AE39" i="21"/>
  <c r="AF39" i="21" s="1"/>
  <c r="AE40" i="21"/>
  <c r="AF40" i="21" s="1"/>
  <c r="AE41" i="21"/>
  <c r="AF41" i="21" s="1"/>
  <c r="AE42" i="21"/>
  <c r="AF42" i="21" s="1"/>
  <c r="AE43" i="21"/>
  <c r="AF43" i="21" s="1"/>
  <c r="AE44" i="21"/>
  <c r="AF44" i="21" s="1"/>
  <c r="AE45" i="21"/>
  <c r="AF45" i="21" s="1"/>
  <c r="AE46" i="21"/>
  <c r="AF46" i="21" s="1"/>
  <c r="AE47" i="21"/>
  <c r="AF47" i="21" s="1"/>
  <c r="AE48" i="21"/>
  <c r="AF48" i="21" s="1"/>
  <c r="AE49" i="21"/>
  <c r="AF49" i="21" s="1"/>
  <c r="AE50" i="21"/>
  <c r="AF50" i="21" s="1"/>
  <c r="AE51" i="21"/>
  <c r="AF51" i="21" s="1"/>
  <c r="AE52" i="21"/>
  <c r="AF52" i="21" s="1"/>
  <c r="AE53" i="21"/>
  <c r="AF53" i="21" s="1"/>
  <c r="AE54" i="21"/>
  <c r="AF54" i="21" s="1"/>
  <c r="AE55" i="21"/>
  <c r="AF55" i="21" s="1"/>
  <c r="Z11" i="21"/>
  <c r="AA11" i="21" s="1"/>
  <c r="Z12" i="21"/>
  <c r="AA12" i="21" s="1"/>
  <c r="Z13" i="21"/>
  <c r="AA13" i="21" s="1"/>
  <c r="Z14" i="21"/>
  <c r="AA14" i="21" s="1"/>
  <c r="Z15" i="21"/>
  <c r="AA15" i="21" s="1"/>
  <c r="Z16" i="21"/>
  <c r="AA16" i="21" s="1"/>
  <c r="Z17" i="21"/>
  <c r="AA17" i="21" s="1"/>
  <c r="Z18" i="21"/>
  <c r="AA18" i="21" s="1"/>
  <c r="Z19" i="21"/>
  <c r="AA19" i="21" s="1"/>
  <c r="Z20" i="21"/>
  <c r="AA20" i="21" s="1"/>
  <c r="Z21" i="21"/>
  <c r="AA21" i="21" s="1"/>
  <c r="Z22" i="21"/>
  <c r="AA22" i="21" s="1"/>
  <c r="Z23" i="21"/>
  <c r="AA23" i="21" s="1"/>
  <c r="Z24" i="21"/>
  <c r="AA24" i="21" s="1"/>
  <c r="Z25" i="21"/>
  <c r="AA25" i="21" s="1"/>
  <c r="Z26" i="21"/>
  <c r="AA26" i="21" s="1"/>
  <c r="Z27" i="21"/>
  <c r="AA27" i="21" s="1"/>
  <c r="Z28" i="21"/>
  <c r="AA28" i="21" s="1"/>
  <c r="Z29" i="21"/>
  <c r="AA29" i="21" s="1"/>
  <c r="Z30" i="21"/>
  <c r="AA30" i="21" s="1"/>
  <c r="Z31" i="21"/>
  <c r="AA31" i="21" s="1"/>
  <c r="Z32" i="21"/>
  <c r="AA32" i="21" s="1"/>
  <c r="Z33" i="21"/>
  <c r="AA33" i="21" s="1"/>
  <c r="Z34" i="21"/>
  <c r="AA34" i="21" s="1"/>
  <c r="Z35" i="21"/>
  <c r="AA35" i="21" s="1"/>
  <c r="Z36" i="21"/>
  <c r="AA36" i="21" s="1"/>
  <c r="Z37" i="21"/>
  <c r="AA37" i="21" s="1"/>
  <c r="Z38" i="21"/>
  <c r="AA38" i="21" s="1"/>
  <c r="Z39" i="21"/>
  <c r="AA39" i="21" s="1"/>
  <c r="Z40" i="21"/>
  <c r="AA40" i="21" s="1"/>
  <c r="Z41" i="21"/>
  <c r="AA41" i="21" s="1"/>
  <c r="Z42" i="21"/>
  <c r="AA42" i="21" s="1"/>
  <c r="Z43" i="21"/>
  <c r="AA43" i="21" s="1"/>
  <c r="Z44" i="21"/>
  <c r="AA44" i="21" s="1"/>
  <c r="Z45" i="21"/>
  <c r="AA45" i="21" s="1"/>
  <c r="Z46" i="21"/>
  <c r="AA46" i="21" s="1"/>
  <c r="Z47" i="21"/>
  <c r="AA47" i="21" s="1"/>
  <c r="Z48" i="21"/>
  <c r="AA48" i="21" s="1"/>
  <c r="Z49" i="21"/>
  <c r="AA49" i="21" s="1"/>
  <c r="Z50" i="21"/>
  <c r="AA50" i="21" s="1"/>
  <c r="Z51" i="21"/>
  <c r="AA51" i="21" s="1"/>
  <c r="Z52" i="21"/>
  <c r="AA52" i="21" s="1"/>
  <c r="Z53" i="21"/>
  <c r="AA53" i="21" s="1"/>
  <c r="Z54" i="21"/>
  <c r="AA54" i="21" s="1"/>
  <c r="Z55" i="21"/>
  <c r="AA55" i="21" s="1"/>
  <c r="P11" i="21"/>
  <c r="Q11" i="21" s="1"/>
  <c r="P12" i="21"/>
  <c r="Q12" i="21" s="1"/>
  <c r="P13" i="21"/>
  <c r="Q13" i="21" s="1"/>
  <c r="P14" i="21"/>
  <c r="Q14" i="21" s="1"/>
  <c r="P15" i="21"/>
  <c r="Q15" i="21" s="1"/>
  <c r="P16" i="21"/>
  <c r="Q16" i="21" s="1"/>
  <c r="P17" i="21"/>
  <c r="Q17" i="21" s="1"/>
  <c r="P18" i="21"/>
  <c r="Q18" i="21" s="1"/>
  <c r="P19" i="21"/>
  <c r="Q19" i="21" s="1"/>
  <c r="P20" i="21"/>
  <c r="Q20" i="21" s="1"/>
  <c r="P21" i="21"/>
  <c r="Q21" i="21" s="1"/>
  <c r="P22" i="21"/>
  <c r="Q22" i="21" s="1"/>
  <c r="P23" i="21"/>
  <c r="Q23" i="21" s="1"/>
  <c r="P24" i="21"/>
  <c r="Q24" i="21" s="1"/>
  <c r="P25" i="21"/>
  <c r="Q25" i="21" s="1"/>
  <c r="P26" i="21"/>
  <c r="Q26" i="21" s="1"/>
  <c r="P27" i="21"/>
  <c r="Q27" i="21" s="1"/>
  <c r="P28" i="21"/>
  <c r="Q28" i="21" s="1"/>
  <c r="P29" i="21"/>
  <c r="Q29" i="21" s="1"/>
  <c r="P30" i="21"/>
  <c r="Q30" i="21" s="1"/>
  <c r="P31" i="21"/>
  <c r="Q31" i="21" s="1"/>
  <c r="P32" i="21"/>
  <c r="Q32" i="21" s="1"/>
  <c r="P33" i="21"/>
  <c r="Q33" i="21" s="1"/>
  <c r="P34" i="21"/>
  <c r="Q34" i="21" s="1"/>
  <c r="P35" i="21"/>
  <c r="Q35" i="21" s="1"/>
  <c r="P36" i="21"/>
  <c r="Q36" i="21" s="1"/>
  <c r="P37" i="21"/>
  <c r="Q37" i="21" s="1"/>
  <c r="P38" i="21"/>
  <c r="Q38" i="21" s="1"/>
  <c r="P39" i="21"/>
  <c r="Q39" i="21" s="1"/>
  <c r="P40" i="21"/>
  <c r="Q40" i="21" s="1"/>
  <c r="P41" i="21"/>
  <c r="Q41" i="21" s="1"/>
  <c r="P42" i="21"/>
  <c r="Q42" i="21" s="1"/>
  <c r="P43" i="21"/>
  <c r="Q43" i="21" s="1"/>
  <c r="P44" i="21"/>
  <c r="Q44" i="21" s="1"/>
  <c r="P45" i="21"/>
  <c r="Q45" i="21" s="1"/>
  <c r="P46" i="21"/>
  <c r="Q46" i="21" s="1"/>
  <c r="P47" i="21"/>
  <c r="Q47" i="21" s="1"/>
  <c r="P48" i="21"/>
  <c r="Q48" i="21" s="1"/>
  <c r="P49" i="21"/>
  <c r="Q49" i="21" s="1"/>
  <c r="P50" i="21"/>
  <c r="Q50" i="21" s="1"/>
  <c r="P51" i="21"/>
  <c r="Q51" i="21" s="1"/>
  <c r="P52" i="21"/>
  <c r="Q52" i="21" s="1"/>
  <c r="P53" i="21"/>
  <c r="Q53" i="21" s="1"/>
  <c r="P54" i="21"/>
  <c r="Q54" i="21" s="1"/>
  <c r="P55" i="21"/>
  <c r="Q55" i="21" s="1"/>
  <c r="K11" i="21"/>
  <c r="L11" i="21" s="1"/>
  <c r="K12" i="21"/>
  <c r="L12" i="21" s="1"/>
  <c r="K13" i="21"/>
  <c r="L13" i="21" s="1"/>
  <c r="K14" i="21"/>
  <c r="L14" i="21" s="1"/>
  <c r="K15" i="21"/>
  <c r="L15" i="21" s="1"/>
  <c r="K16" i="21"/>
  <c r="L16" i="21" s="1"/>
  <c r="K17" i="21"/>
  <c r="L17" i="21" s="1"/>
  <c r="K18" i="21"/>
  <c r="L18" i="21" s="1"/>
  <c r="K19" i="21"/>
  <c r="L19" i="21" s="1"/>
  <c r="K20" i="21"/>
  <c r="L20" i="21" s="1"/>
  <c r="K21" i="21"/>
  <c r="L21" i="21" s="1"/>
  <c r="K22" i="21"/>
  <c r="L22" i="21" s="1"/>
  <c r="K23" i="21"/>
  <c r="L23" i="21" s="1"/>
  <c r="K24" i="21"/>
  <c r="L24" i="21" s="1"/>
  <c r="K25" i="21"/>
  <c r="L25" i="21" s="1"/>
  <c r="K26" i="21"/>
  <c r="L26" i="21" s="1"/>
  <c r="K27" i="21"/>
  <c r="L27" i="21" s="1"/>
  <c r="K28" i="21"/>
  <c r="L28" i="21" s="1"/>
  <c r="K29" i="21"/>
  <c r="L29" i="21" s="1"/>
  <c r="K30" i="21"/>
  <c r="L30" i="21" s="1"/>
  <c r="K31" i="21"/>
  <c r="L31" i="21" s="1"/>
  <c r="K32" i="21"/>
  <c r="K33" i="21"/>
  <c r="L33" i="21" s="1"/>
  <c r="K34" i="21"/>
  <c r="L34" i="21" s="1"/>
  <c r="K35" i="21"/>
  <c r="L35" i="21" s="1"/>
  <c r="K36" i="21"/>
  <c r="L36" i="21" s="1"/>
  <c r="K37" i="21"/>
  <c r="L37" i="21" s="1"/>
  <c r="K38" i="21"/>
  <c r="L38" i="21" s="1"/>
  <c r="K39" i="21"/>
  <c r="L39" i="21" s="1"/>
  <c r="K40" i="21"/>
  <c r="L40" i="21" s="1"/>
  <c r="K41" i="21"/>
  <c r="L41" i="21" s="1"/>
  <c r="K42" i="21"/>
  <c r="L42" i="21" s="1"/>
  <c r="K43" i="21"/>
  <c r="L43" i="21" s="1"/>
  <c r="K44" i="21"/>
  <c r="L44" i="21" s="1"/>
  <c r="K45" i="21"/>
  <c r="L45" i="21" s="1"/>
  <c r="K46" i="21"/>
  <c r="L46" i="21" s="1"/>
  <c r="K47" i="21"/>
  <c r="L47" i="21" s="1"/>
  <c r="K48" i="21"/>
  <c r="L48" i="21" s="1"/>
  <c r="K49" i="21"/>
  <c r="L49" i="21" s="1"/>
  <c r="K50" i="21"/>
  <c r="L50" i="21" s="1"/>
  <c r="K51" i="21"/>
  <c r="L51" i="21" s="1"/>
  <c r="K52" i="21"/>
  <c r="L52" i="21" s="1"/>
  <c r="K53" i="21"/>
  <c r="L53" i="21" s="1"/>
  <c r="K54" i="21"/>
  <c r="L54" i="21" s="1"/>
  <c r="K55" i="21"/>
  <c r="L55" i="21" s="1"/>
  <c r="CE10" i="21"/>
  <c r="BZ10" i="21"/>
  <c r="CA10" i="21" s="1"/>
  <c r="BU10" i="21"/>
  <c r="BP10" i="21"/>
  <c r="BK10" i="21"/>
  <c r="BL10" i="21" s="1"/>
  <c r="BB10" i="21"/>
  <c r="BC10" i="21" s="1"/>
  <c r="AS10" i="21"/>
  <c r="AT10" i="21" s="1"/>
  <c r="AJ10" i="21"/>
  <c r="AE10" i="21"/>
  <c r="AF10" i="21" s="1"/>
  <c r="Z10" i="21"/>
  <c r="AA10" i="21" s="1"/>
  <c r="U10" i="21"/>
  <c r="V10" i="21" s="1"/>
  <c r="P10" i="21"/>
  <c r="Q10" i="21" s="1"/>
  <c r="K10" i="21"/>
  <c r="L10" i="21" s="1"/>
  <c r="N54" i="40" l="1"/>
  <c r="K54" i="40"/>
  <c r="N53" i="40"/>
  <c r="K53" i="40"/>
  <c r="CC54" i="21" s="1"/>
  <c r="N52" i="40"/>
  <c r="K52" i="40"/>
  <c r="N51" i="40"/>
  <c r="K51" i="40"/>
  <c r="CC52" i="21" s="1"/>
  <c r="N50" i="40"/>
  <c r="K50" i="40"/>
  <c r="N49" i="40"/>
  <c r="K49" i="40"/>
  <c r="CC50" i="21" s="1"/>
  <c r="N48" i="40"/>
  <c r="K48" i="40"/>
  <c r="N47" i="40"/>
  <c r="K47" i="40"/>
  <c r="CC48" i="21" s="1"/>
  <c r="N46" i="40"/>
  <c r="K46" i="40"/>
  <c r="N45" i="40"/>
  <c r="K45" i="40"/>
  <c r="CC46" i="21" s="1"/>
  <c r="N44" i="40"/>
  <c r="K44" i="40"/>
  <c r="N43" i="40"/>
  <c r="K43" i="40"/>
  <c r="N42" i="40"/>
  <c r="K42" i="40"/>
  <c r="N41" i="40"/>
  <c r="K41" i="40"/>
  <c r="CC42" i="21" s="1"/>
  <c r="N40" i="40"/>
  <c r="K40" i="40"/>
  <c r="N39" i="40"/>
  <c r="K39" i="40"/>
  <c r="N38" i="40"/>
  <c r="K38" i="40"/>
  <c r="N37" i="40"/>
  <c r="K37" i="40"/>
  <c r="N36" i="40"/>
  <c r="K36" i="40"/>
  <c r="N35" i="40"/>
  <c r="K35" i="40"/>
  <c r="N34" i="40"/>
  <c r="K34" i="40"/>
  <c r="N33" i="40"/>
  <c r="K33" i="40"/>
  <c r="N32" i="40"/>
  <c r="K32" i="40"/>
  <c r="N31" i="40"/>
  <c r="K31" i="40"/>
  <c r="N30" i="40"/>
  <c r="K30" i="40"/>
  <c r="N29" i="40"/>
  <c r="K29" i="40"/>
  <c r="N28" i="40"/>
  <c r="K28" i="40"/>
  <c r="N27" i="40"/>
  <c r="K27" i="40"/>
  <c r="CC28" i="21" s="1"/>
  <c r="N26" i="40"/>
  <c r="K26" i="40"/>
  <c r="N25" i="40"/>
  <c r="K25" i="40"/>
  <c r="N24" i="40"/>
  <c r="K24" i="40"/>
  <c r="N23" i="40"/>
  <c r="K23" i="40"/>
  <c r="N22" i="40"/>
  <c r="K22" i="40"/>
  <c r="N21" i="40"/>
  <c r="K21" i="40"/>
  <c r="N20" i="40"/>
  <c r="K20" i="40"/>
  <c r="N19" i="40"/>
  <c r="K19" i="40"/>
  <c r="N18" i="40"/>
  <c r="K18" i="40"/>
  <c r="N17" i="40"/>
  <c r="K17" i="40"/>
  <c r="N16" i="40"/>
  <c r="K16" i="40"/>
  <c r="N15" i="40"/>
  <c r="K15" i="40"/>
  <c r="N14" i="40"/>
  <c r="K14" i="40"/>
  <c r="N13" i="40"/>
  <c r="K13" i="40"/>
  <c r="N12" i="40"/>
  <c r="K12" i="40"/>
  <c r="N11" i="40"/>
  <c r="K11" i="40"/>
  <c r="N10" i="40"/>
  <c r="K10" i="40"/>
  <c r="N9" i="40"/>
  <c r="K9" i="40"/>
  <c r="A3" i="40"/>
  <c r="N54" i="39"/>
  <c r="K54" i="39"/>
  <c r="N53" i="39"/>
  <c r="K53" i="39"/>
  <c r="BX54" i="21" s="1"/>
  <c r="N52" i="39"/>
  <c r="K52" i="39"/>
  <c r="N51" i="39"/>
  <c r="K51" i="39"/>
  <c r="BX52" i="21" s="1"/>
  <c r="N50" i="39"/>
  <c r="K50" i="39"/>
  <c r="N49" i="39"/>
  <c r="K49" i="39"/>
  <c r="BX50" i="21" s="1"/>
  <c r="N48" i="39"/>
  <c r="K48" i="39"/>
  <c r="N47" i="39"/>
  <c r="K47" i="39"/>
  <c r="BX48" i="21" s="1"/>
  <c r="N46" i="39"/>
  <c r="K46" i="39"/>
  <c r="N45" i="39"/>
  <c r="K45" i="39"/>
  <c r="BX46" i="21" s="1"/>
  <c r="N44" i="39"/>
  <c r="K44" i="39"/>
  <c r="N43" i="39"/>
  <c r="K43" i="39"/>
  <c r="N42" i="39"/>
  <c r="K42" i="39"/>
  <c r="N41" i="39"/>
  <c r="K41" i="39"/>
  <c r="N40" i="39"/>
  <c r="K40" i="39"/>
  <c r="N39" i="39"/>
  <c r="K39" i="39"/>
  <c r="N38" i="39"/>
  <c r="K38" i="39"/>
  <c r="N37" i="39"/>
  <c r="K37" i="39"/>
  <c r="N36" i="39"/>
  <c r="K36" i="39"/>
  <c r="BX37" i="21" s="1"/>
  <c r="N35" i="39"/>
  <c r="K35" i="39"/>
  <c r="N34" i="39"/>
  <c r="K34" i="39"/>
  <c r="BX35" i="21" s="1"/>
  <c r="N33" i="39"/>
  <c r="K33" i="39"/>
  <c r="N32" i="39"/>
  <c r="K32" i="39"/>
  <c r="BX33" i="21" s="1"/>
  <c r="N31" i="39"/>
  <c r="K31" i="39"/>
  <c r="N30" i="39"/>
  <c r="K30" i="39"/>
  <c r="BX31" i="21" s="1"/>
  <c r="N29" i="39"/>
  <c r="K29" i="39"/>
  <c r="N28" i="39"/>
  <c r="K28" i="39"/>
  <c r="BX29" i="21" s="1"/>
  <c r="N27" i="39"/>
  <c r="K27" i="39"/>
  <c r="N26" i="39"/>
  <c r="K26" i="39"/>
  <c r="N25" i="39"/>
  <c r="K25" i="39"/>
  <c r="N24" i="39"/>
  <c r="K24" i="39"/>
  <c r="N23" i="39"/>
  <c r="K23" i="39"/>
  <c r="N22" i="39"/>
  <c r="K22" i="39"/>
  <c r="N21" i="39"/>
  <c r="K21" i="39"/>
  <c r="N20" i="39"/>
  <c r="K20" i="39"/>
  <c r="N19" i="39"/>
  <c r="K19" i="39"/>
  <c r="N18" i="39"/>
  <c r="K18" i="39"/>
  <c r="N17" i="39"/>
  <c r="K17" i="39"/>
  <c r="N16" i="39"/>
  <c r="K16" i="39"/>
  <c r="N15" i="39"/>
  <c r="K15" i="39"/>
  <c r="N14" i="39"/>
  <c r="K14" i="39"/>
  <c r="N13" i="39"/>
  <c r="K13" i="39"/>
  <c r="N12" i="39"/>
  <c r="K12" i="39"/>
  <c r="N11" i="39"/>
  <c r="K11" i="39"/>
  <c r="N10" i="39"/>
  <c r="K10" i="39"/>
  <c r="N9" i="39"/>
  <c r="K9" i="39"/>
  <c r="A3" i="39"/>
  <c r="N54" i="38"/>
  <c r="K54" i="38"/>
  <c r="N53" i="38"/>
  <c r="K53" i="38"/>
  <c r="BS54" i="21" s="1"/>
  <c r="N52" i="38"/>
  <c r="K52" i="38"/>
  <c r="N51" i="38"/>
  <c r="K51" i="38"/>
  <c r="BS52" i="21" s="1"/>
  <c r="N50" i="38"/>
  <c r="K50" i="38"/>
  <c r="N49" i="38"/>
  <c r="K49" i="38"/>
  <c r="BS50" i="21" s="1"/>
  <c r="N48" i="38"/>
  <c r="K48" i="38"/>
  <c r="N47" i="38"/>
  <c r="K47" i="38"/>
  <c r="BS48" i="21" s="1"/>
  <c r="N46" i="38"/>
  <c r="K46" i="38"/>
  <c r="N45" i="38"/>
  <c r="K45" i="38"/>
  <c r="BS46" i="21" s="1"/>
  <c r="N44" i="38"/>
  <c r="K44" i="38"/>
  <c r="N43" i="38"/>
  <c r="K43" i="38"/>
  <c r="N42" i="38"/>
  <c r="K42" i="38"/>
  <c r="N41" i="38"/>
  <c r="K41" i="38"/>
  <c r="N40" i="38"/>
  <c r="K40" i="38"/>
  <c r="N39" i="38"/>
  <c r="K39" i="38"/>
  <c r="N38" i="38"/>
  <c r="K38" i="38"/>
  <c r="N37" i="38"/>
  <c r="K37" i="38"/>
  <c r="BS38" i="21" s="1"/>
  <c r="N36" i="38"/>
  <c r="K36" i="38"/>
  <c r="N35" i="38"/>
  <c r="K35" i="38"/>
  <c r="BS36" i="21" s="1"/>
  <c r="N34" i="38"/>
  <c r="K34" i="38"/>
  <c r="N33" i="38"/>
  <c r="K33" i="38"/>
  <c r="BS34" i="21" s="1"/>
  <c r="N32" i="38"/>
  <c r="K32" i="38"/>
  <c r="N31" i="38"/>
  <c r="K31" i="38"/>
  <c r="BS32" i="21" s="1"/>
  <c r="N30" i="38"/>
  <c r="K30" i="38"/>
  <c r="N29" i="38"/>
  <c r="K29" i="38"/>
  <c r="N28" i="38"/>
  <c r="K28" i="38"/>
  <c r="N27" i="38"/>
  <c r="K27" i="38"/>
  <c r="BS28" i="21" s="1"/>
  <c r="N26" i="38"/>
  <c r="K26" i="38"/>
  <c r="N25" i="38"/>
  <c r="K25" i="38"/>
  <c r="N24" i="38"/>
  <c r="K24" i="38"/>
  <c r="N23" i="38"/>
  <c r="K23" i="38"/>
  <c r="N22" i="38"/>
  <c r="K22" i="38"/>
  <c r="N21" i="38"/>
  <c r="K21" i="38"/>
  <c r="N20" i="38"/>
  <c r="K20" i="38"/>
  <c r="N19" i="38"/>
  <c r="K19" i="38"/>
  <c r="N18" i="38"/>
  <c r="K18" i="38"/>
  <c r="N17" i="38"/>
  <c r="K17" i="38"/>
  <c r="N16" i="38"/>
  <c r="K16" i="38"/>
  <c r="N15" i="38"/>
  <c r="K15" i="38"/>
  <c r="N14" i="38"/>
  <c r="K14" i="38"/>
  <c r="N13" i="38"/>
  <c r="K13" i="38"/>
  <c r="N12" i="38"/>
  <c r="K12" i="38"/>
  <c r="N11" i="38"/>
  <c r="K11" i="38"/>
  <c r="N10" i="38"/>
  <c r="K10" i="38"/>
  <c r="N9" i="38"/>
  <c r="K9" i="38"/>
  <c r="A3" i="38"/>
  <c r="N54" i="37"/>
  <c r="K54" i="37"/>
  <c r="N53" i="37"/>
  <c r="K53" i="37"/>
  <c r="BN54" i="21" s="1"/>
  <c r="N52" i="37"/>
  <c r="K52" i="37"/>
  <c r="N51" i="37"/>
  <c r="K51" i="37"/>
  <c r="BN52" i="21" s="1"/>
  <c r="N50" i="37"/>
  <c r="K50" i="37"/>
  <c r="N49" i="37"/>
  <c r="K49" i="37"/>
  <c r="BN50" i="21" s="1"/>
  <c r="N48" i="37"/>
  <c r="K48" i="37"/>
  <c r="N47" i="37"/>
  <c r="K47" i="37"/>
  <c r="BN48" i="21" s="1"/>
  <c r="N46" i="37"/>
  <c r="K46" i="37"/>
  <c r="N45" i="37"/>
  <c r="K45" i="37"/>
  <c r="BN46" i="21" s="1"/>
  <c r="N44" i="37"/>
  <c r="K44" i="37"/>
  <c r="N43" i="37"/>
  <c r="K43" i="37"/>
  <c r="N42" i="37"/>
  <c r="K42" i="37"/>
  <c r="N41" i="37"/>
  <c r="K41" i="37"/>
  <c r="BN42" i="21" s="1"/>
  <c r="N40" i="37"/>
  <c r="K40" i="37"/>
  <c r="N39" i="37"/>
  <c r="K39" i="37"/>
  <c r="N38" i="37"/>
  <c r="K38" i="37"/>
  <c r="N37" i="37"/>
  <c r="K37" i="37"/>
  <c r="BN38" i="21" s="1"/>
  <c r="N36" i="37"/>
  <c r="K36" i="37"/>
  <c r="N35" i="37"/>
  <c r="K35" i="37"/>
  <c r="BN36" i="21" s="1"/>
  <c r="N34" i="37"/>
  <c r="K34" i="37"/>
  <c r="N33" i="37"/>
  <c r="K33" i="37"/>
  <c r="BN34" i="21" s="1"/>
  <c r="N32" i="37"/>
  <c r="K32" i="37"/>
  <c r="N31" i="37"/>
  <c r="K31" i="37"/>
  <c r="N30" i="37"/>
  <c r="K30" i="37"/>
  <c r="N29" i="37"/>
  <c r="K29" i="37"/>
  <c r="N28" i="37"/>
  <c r="K28" i="37"/>
  <c r="N27" i="37"/>
  <c r="K27" i="37"/>
  <c r="N26" i="37"/>
  <c r="K26" i="37"/>
  <c r="N25" i="37"/>
  <c r="K25" i="37"/>
  <c r="N24" i="37"/>
  <c r="K24" i="37"/>
  <c r="N23" i="37"/>
  <c r="K23" i="37"/>
  <c r="N22" i="37"/>
  <c r="K22" i="37"/>
  <c r="N21" i="37"/>
  <c r="K21" i="37"/>
  <c r="N20" i="37"/>
  <c r="K20" i="37"/>
  <c r="N19" i="37"/>
  <c r="K19" i="37"/>
  <c r="N18" i="37"/>
  <c r="K18" i="37"/>
  <c r="N17" i="37"/>
  <c r="K17" i="37"/>
  <c r="N16" i="37"/>
  <c r="K16" i="37"/>
  <c r="N15" i="37"/>
  <c r="K15" i="37"/>
  <c r="N14" i="37"/>
  <c r="K14" i="37"/>
  <c r="N13" i="37"/>
  <c r="K13" i="37"/>
  <c r="N12" i="37"/>
  <c r="K12" i="37"/>
  <c r="N11" i="37"/>
  <c r="K11" i="37"/>
  <c r="N10" i="37"/>
  <c r="K10" i="37"/>
  <c r="N9" i="37"/>
  <c r="K9" i="37"/>
  <c r="A3" i="37"/>
  <c r="N54" i="36"/>
  <c r="K54" i="36"/>
  <c r="N53" i="36"/>
  <c r="K53" i="36"/>
  <c r="BI54" i="21" s="1"/>
  <c r="N52" i="36"/>
  <c r="K52" i="36"/>
  <c r="N51" i="36"/>
  <c r="K51" i="36"/>
  <c r="BI52" i="21" s="1"/>
  <c r="N50" i="36"/>
  <c r="K50" i="36"/>
  <c r="N49" i="36"/>
  <c r="K49" i="36"/>
  <c r="BI50" i="21" s="1"/>
  <c r="N48" i="36"/>
  <c r="K48" i="36"/>
  <c r="N47" i="36"/>
  <c r="K47" i="36"/>
  <c r="BI48" i="21" s="1"/>
  <c r="N46" i="36"/>
  <c r="K46" i="36"/>
  <c r="N45" i="36"/>
  <c r="K45" i="36"/>
  <c r="BI46" i="21" s="1"/>
  <c r="N44" i="36"/>
  <c r="K44" i="36"/>
  <c r="N43" i="36"/>
  <c r="K43" i="36"/>
  <c r="BI44" i="21" s="1"/>
  <c r="N42" i="36"/>
  <c r="K42" i="36"/>
  <c r="N41" i="36"/>
  <c r="K41" i="36"/>
  <c r="BI42" i="21" s="1"/>
  <c r="N40" i="36"/>
  <c r="K40" i="36"/>
  <c r="N39" i="36"/>
  <c r="K39" i="36"/>
  <c r="N38" i="36"/>
  <c r="K38" i="36"/>
  <c r="N37" i="36"/>
  <c r="K37" i="36"/>
  <c r="BI38" i="21" s="1"/>
  <c r="N36" i="36"/>
  <c r="K36" i="36"/>
  <c r="N35" i="36"/>
  <c r="K35" i="36"/>
  <c r="N34" i="36"/>
  <c r="K34" i="36"/>
  <c r="BI35" i="21" s="1"/>
  <c r="N33" i="36"/>
  <c r="K33" i="36"/>
  <c r="N32" i="36"/>
  <c r="K32" i="36"/>
  <c r="BI33" i="21" s="1"/>
  <c r="N31" i="36"/>
  <c r="K31" i="36"/>
  <c r="N30" i="36"/>
  <c r="K30" i="36"/>
  <c r="BI31" i="21" s="1"/>
  <c r="N29" i="36"/>
  <c r="K29" i="36"/>
  <c r="N28" i="36"/>
  <c r="K28" i="36"/>
  <c r="BI29" i="21" s="1"/>
  <c r="N27" i="36"/>
  <c r="K27" i="36"/>
  <c r="N26" i="36"/>
  <c r="K26" i="36"/>
  <c r="N25" i="36"/>
  <c r="K25" i="36"/>
  <c r="N24" i="36"/>
  <c r="K24" i="36"/>
  <c r="N23" i="36"/>
  <c r="K23" i="36"/>
  <c r="N22" i="36"/>
  <c r="K22" i="36"/>
  <c r="N21" i="36"/>
  <c r="K21" i="36"/>
  <c r="N20" i="36"/>
  <c r="K20" i="36"/>
  <c r="N19" i="36"/>
  <c r="K19" i="36"/>
  <c r="N18" i="36"/>
  <c r="K18" i="36"/>
  <c r="N17" i="36"/>
  <c r="K17" i="36"/>
  <c r="N16" i="36"/>
  <c r="K16" i="36"/>
  <c r="N15" i="36"/>
  <c r="K15" i="36"/>
  <c r="N14" i="36"/>
  <c r="K14" i="36"/>
  <c r="N13" i="36"/>
  <c r="K13" i="36"/>
  <c r="N12" i="36"/>
  <c r="K12" i="36"/>
  <c r="N11" i="36"/>
  <c r="K11" i="36"/>
  <c r="N10" i="36"/>
  <c r="K10" i="36"/>
  <c r="N9" i="36"/>
  <c r="K9" i="36"/>
  <c r="A3" i="36"/>
  <c r="N54" i="35"/>
  <c r="K54" i="35"/>
  <c r="N53" i="35"/>
  <c r="K53" i="35"/>
  <c r="AZ54" i="21" s="1"/>
  <c r="N52" i="35"/>
  <c r="K52" i="35"/>
  <c r="N51" i="35"/>
  <c r="K51" i="35"/>
  <c r="AZ52" i="21" s="1"/>
  <c r="N50" i="35"/>
  <c r="K50" i="35"/>
  <c r="N49" i="35"/>
  <c r="K49" i="35"/>
  <c r="AZ50" i="21" s="1"/>
  <c r="N48" i="35"/>
  <c r="K48" i="35"/>
  <c r="N47" i="35"/>
  <c r="K47" i="35"/>
  <c r="AZ48" i="21" s="1"/>
  <c r="N46" i="35"/>
  <c r="K46" i="35"/>
  <c r="N45" i="35"/>
  <c r="K45" i="35"/>
  <c r="AZ46" i="21" s="1"/>
  <c r="N44" i="35"/>
  <c r="K44" i="35"/>
  <c r="N43" i="35"/>
  <c r="K43" i="35"/>
  <c r="N42" i="35"/>
  <c r="K42" i="35"/>
  <c r="N41" i="35"/>
  <c r="K41" i="35"/>
  <c r="N40" i="35"/>
  <c r="K40" i="35"/>
  <c r="N39" i="35"/>
  <c r="K39" i="35"/>
  <c r="N38" i="35"/>
  <c r="K38" i="35"/>
  <c r="AZ39" i="21" s="1"/>
  <c r="N37" i="35"/>
  <c r="K37" i="35"/>
  <c r="N36" i="35"/>
  <c r="K36" i="35"/>
  <c r="AZ37" i="21" s="1"/>
  <c r="N35" i="35"/>
  <c r="K35" i="35"/>
  <c r="N34" i="35"/>
  <c r="K34" i="35"/>
  <c r="AZ35" i="21" s="1"/>
  <c r="N33" i="35"/>
  <c r="K33" i="35"/>
  <c r="N32" i="35"/>
  <c r="K32" i="35"/>
  <c r="AZ33" i="21" s="1"/>
  <c r="N31" i="35"/>
  <c r="K31" i="35"/>
  <c r="N30" i="35"/>
  <c r="K30" i="35"/>
  <c r="N29" i="35"/>
  <c r="K29" i="35"/>
  <c r="N28" i="35"/>
  <c r="K28" i="35"/>
  <c r="AZ29" i="21" s="1"/>
  <c r="N27" i="35"/>
  <c r="K27" i="35"/>
  <c r="N26" i="35"/>
  <c r="K26" i="35"/>
  <c r="N25" i="35"/>
  <c r="K25" i="35"/>
  <c r="N24" i="35"/>
  <c r="K24" i="35"/>
  <c r="N23" i="35"/>
  <c r="K23" i="35"/>
  <c r="N22" i="35"/>
  <c r="K22" i="35"/>
  <c r="N21" i="35"/>
  <c r="K21" i="35"/>
  <c r="N20" i="35"/>
  <c r="K20" i="35"/>
  <c r="N19" i="35"/>
  <c r="K19" i="35"/>
  <c r="N18" i="35"/>
  <c r="K18" i="35"/>
  <c r="N17" i="35"/>
  <c r="K17" i="35"/>
  <c r="N16" i="35"/>
  <c r="K16" i="35"/>
  <c r="N15" i="35"/>
  <c r="K15" i="35"/>
  <c r="N14" i="35"/>
  <c r="K14" i="35"/>
  <c r="N13" i="35"/>
  <c r="K13" i="35"/>
  <c r="N12" i="35"/>
  <c r="K12" i="35"/>
  <c r="N11" i="35"/>
  <c r="K11" i="35"/>
  <c r="N10" i="35"/>
  <c r="K10" i="35"/>
  <c r="N9" i="35"/>
  <c r="K9" i="35"/>
  <c r="A3" i="35"/>
  <c r="N54" i="34"/>
  <c r="K54" i="34"/>
  <c r="N53" i="34"/>
  <c r="K53" i="34"/>
  <c r="AQ54" i="21" s="1"/>
  <c r="N52" i="34"/>
  <c r="K52" i="34"/>
  <c r="N51" i="34"/>
  <c r="K51" i="34"/>
  <c r="AQ52" i="21" s="1"/>
  <c r="N50" i="34"/>
  <c r="K50" i="34"/>
  <c r="N49" i="34"/>
  <c r="K49" i="34"/>
  <c r="AQ50" i="21" s="1"/>
  <c r="N48" i="34"/>
  <c r="K48" i="34"/>
  <c r="N47" i="34"/>
  <c r="K47" i="34"/>
  <c r="AQ48" i="21" s="1"/>
  <c r="N46" i="34"/>
  <c r="K46" i="34"/>
  <c r="N45" i="34"/>
  <c r="K45" i="34"/>
  <c r="AQ46" i="21" s="1"/>
  <c r="N44" i="34"/>
  <c r="K44" i="34"/>
  <c r="N43" i="34"/>
  <c r="K43" i="34"/>
  <c r="AQ44" i="21" s="1"/>
  <c r="N42" i="34"/>
  <c r="K42" i="34"/>
  <c r="N41" i="34"/>
  <c r="K41" i="34"/>
  <c r="AQ42" i="21" s="1"/>
  <c r="N40" i="34"/>
  <c r="K40" i="34"/>
  <c r="N39" i="34"/>
  <c r="K39" i="34"/>
  <c r="N38" i="34"/>
  <c r="K38" i="34"/>
  <c r="N37" i="34"/>
  <c r="K37" i="34"/>
  <c r="AQ38" i="21" s="1"/>
  <c r="N36" i="34"/>
  <c r="K36" i="34"/>
  <c r="N35" i="34"/>
  <c r="K35" i="34"/>
  <c r="AQ36" i="21" s="1"/>
  <c r="N34" i="34"/>
  <c r="K34" i="34"/>
  <c r="N33" i="34"/>
  <c r="K33" i="34"/>
  <c r="AQ34" i="21" s="1"/>
  <c r="N32" i="34"/>
  <c r="K32" i="34"/>
  <c r="N31" i="34"/>
  <c r="K31" i="34"/>
  <c r="AQ32" i="21" s="1"/>
  <c r="N30" i="34"/>
  <c r="K30" i="34"/>
  <c r="N29" i="34"/>
  <c r="K29" i="34"/>
  <c r="N28" i="34"/>
  <c r="K28" i="34"/>
  <c r="N27" i="34"/>
  <c r="K27" i="34"/>
  <c r="AQ28" i="21" s="1"/>
  <c r="N26" i="34"/>
  <c r="K26" i="34"/>
  <c r="N25" i="34"/>
  <c r="K25" i="34"/>
  <c r="N24" i="34"/>
  <c r="K24" i="34"/>
  <c r="N23" i="34"/>
  <c r="K23" i="34"/>
  <c r="N22" i="34"/>
  <c r="K22" i="34"/>
  <c r="N21" i="34"/>
  <c r="K21" i="34"/>
  <c r="N20" i="34"/>
  <c r="K20" i="34"/>
  <c r="N19" i="34"/>
  <c r="K19" i="34"/>
  <c r="N18" i="34"/>
  <c r="K18" i="34"/>
  <c r="N17" i="34"/>
  <c r="K17" i="34"/>
  <c r="N16" i="34"/>
  <c r="K16" i="34"/>
  <c r="N15" i="34"/>
  <c r="K15" i="34"/>
  <c r="N14" i="34"/>
  <c r="K14" i="34"/>
  <c r="N13" i="34"/>
  <c r="K13" i="34"/>
  <c r="N12" i="34"/>
  <c r="K12" i="34"/>
  <c r="N11" i="34"/>
  <c r="K11" i="34"/>
  <c r="N10" i="34"/>
  <c r="K10" i="34"/>
  <c r="N9" i="34"/>
  <c r="K9" i="34"/>
  <c r="A3" i="34"/>
  <c r="N54" i="33"/>
  <c r="K54" i="33"/>
  <c r="N53" i="33"/>
  <c r="K53" i="33"/>
  <c r="N54" i="21" s="1"/>
  <c r="N52" i="33"/>
  <c r="K52" i="33"/>
  <c r="N51" i="33"/>
  <c r="K51" i="33"/>
  <c r="N52" i="21" s="1"/>
  <c r="N50" i="33"/>
  <c r="K50" i="33"/>
  <c r="N49" i="33"/>
  <c r="K49" i="33"/>
  <c r="N48" i="33"/>
  <c r="K48" i="33"/>
  <c r="N47" i="33"/>
  <c r="K47" i="33"/>
  <c r="N48" i="21" s="1"/>
  <c r="N46" i="33"/>
  <c r="K46" i="33"/>
  <c r="N45" i="33"/>
  <c r="K45" i="33"/>
  <c r="N46" i="21" s="1"/>
  <c r="N44" i="33"/>
  <c r="K44" i="33"/>
  <c r="N43" i="33"/>
  <c r="K43" i="33"/>
  <c r="N42" i="33"/>
  <c r="K42" i="33"/>
  <c r="N41" i="33"/>
  <c r="K41" i="33"/>
  <c r="N40" i="33"/>
  <c r="K40" i="33"/>
  <c r="N39" i="33"/>
  <c r="K39" i="33"/>
  <c r="N38" i="33"/>
  <c r="K38" i="33"/>
  <c r="N37" i="33"/>
  <c r="K37" i="33"/>
  <c r="N36" i="33"/>
  <c r="K36" i="33"/>
  <c r="N35" i="33"/>
  <c r="K35" i="33"/>
  <c r="N34" i="33"/>
  <c r="K34" i="33"/>
  <c r="N35" i="21" s="1"/>
  <c r="N33" i="33"/>
  <c r="K33" i="33"/>
  <c r="N32" i="33"/>
  <c r="K32" i="33"/>
  <c r="N33" i="21" s="1"/>
  <c r="N31" i="33"/>
  <c r="K31" i="33"/>
  <c r="N30" i="33"/>
  <c r="K30" i="33"/>
  <c r="N31" i="21" s="1"/>
  <c r="N29" i="33"/>
  <c r="K29" i="33"/>
  <c r="N28" i="33"/>
  <c r="K28" i="33"/>
  <c r="N29" i="21" s="1"/>
  <c r="N27" i="33"/>
  <c r="K27" i="33"/>
  <c r="N26" i="33"/>
  <c r="K26" i="33"/>
  <c r="N25" i="33"/>
  <c r="K25" i="33"/>
  <c r="N24" i="33"/>
  <c r="K24" i="33"/>
  <c r="N23" i="33"/>
  <c r="K23" i="33"/>
  <c r="N22" i="33"/>
  <c r="K22" i="33"/>
  <c r="N21" i="33"/>
  <c r="K21" i="33"/>
  <c r="N20" i="33"/>
  <c r="K20" i="33"/>
  <c r="N19" i="33"/>
  <c r="K19" i="33"/>
  <c r="N18" i="33"/>
  <c r="K18" i="33"/>
  <c r="N17" i="33"/>
  <c r="K17" i="33"/>
  <c r="N16" i="33"/>
  <c r="K16" i="33"/>
  <c r="N15" i="33"/>
  <c r="K15" i="33"/>
  <c r="N14" i="33"/>
  <c r="K14" i="33"/>
  <c r="N13" i="33"/>
  <c r="K13" i="33"/>
  <c r="N12" i="33"/>
  <c r="K12" i="33"/>
  <c r="N11" i="33"/>
  <c r="K11" i="33"/>
  <c r="N10" i="33"/>
  <c r="K10" i="33"/>
  <c r="N9" i="33"/>
  <c r="K9" i="33"/>
  <c r="A3" i="33"/>
  <c r="N54" i="32"/>
  <c r="K54" i="32"/>
  <c r="N53" i="32"/>
  <c r="K53" i="32"/>
  <c r="X54" i="21" s="1"/>
  <c r="N52" i="32"/>
  <c r="K52" i="32"/>
  <c r="N51" i="32"/>
  <c r="K51" i="32"/>
  <c r="X52" i="21" s="1"/>
  <c r="N50" i="32"/>
  <c r="K50" i="32"/>
  <c r="N49" i="32"/>
  <c r="K49" i="32"/>
  <c r="X50" i="21" s="1"/>
  <c r="N48" i="32"/>
  <c r="K48" i="32"/>
  <c r="N47" i="32"/>
  <c r="K47" i="32"/>
  <c r="X48" i="21" s="1"/>
  <c r="N46" i="32"/>
  <c r="K46" i="32"/>
  <c r="N45" i="32"/>
  <c r="K45" i="32"/>
  <c r="X46" i="21" s="1"/>
  <c r="N44" i="32"/>
  <c r="K44" i="32"/>
  <c r="N43" i="32"/>
  <c r="K43" i="32"/>
  <c r="X44" i="21" s="1"/>
  <c r="N42" i="32"/>
  <c r="K42" i="32"/>
  <c r="N41" i="32"/>
  <c r="K41" i="32"/>
  <c r="X42" i="21" s="1"/>
  <c r="N40" i="32"/>
  <c r="K40" i="32"/>
  <c r="N39" i="32"/>
  <c r="K39" i="32"/>
  <c r="N38" i="32"/>
  <c r="K38" i="32"/>
  <c r="N37" i="32"/>
  <c r="K37" i="32"/>
  <c r="X38" i="21" s="1"/>
  <c r="N36" i="32"/>
  <c r="K36" i="32"/>
  <c r="N35" i="32"/>
  <c r="K35" i="32"/>
  <c r="N34" i="32"/>
  <c r="K34" i="32"/>
  <c r="N33" i="32"/>
  <c r="K33" i="32"/>
  <c r="X34" i="21" s="1"/>
  <c r="N32" i="32"/>
  <c r="K32" i="32"/>
  <c r="N31" i="32"/>
  <c r="K31" i="32"/>
  <c r="N30" i="32"/>
  <c r="K30" i="32"/>
  <c r="N29" i="32"/>
  <c r="K29" i="32"/>
  <c r="N28" i="32"/>
  <c r="K28" i="32"/>
  <c r="N27" i="32"/>
  <c r="K27" i="32"/>
  <c r="N26" i="32"/>
  <c r="K26" i="32"/>
  <c r="N25" i="32"/>
  <c r="K25" i="32"/>
  <c r="N24" i="32"/>
  <c r="K24" i="32"/>
  <c r="N23" i="32"/>
  <c r="K23" i="32"/>
  <c r="N22" i="32"/>
  <c r="K22" i="32"/>
  <c r="N21" i="32"/>
  <c r="K21" i="32"/>
  <c r="N20" i="32"/>
  <c r="K20" i="32"/>
  <c r="N19" i="32"/>
  <c r="K19" i="32"/>
  <c r="N18" i="32"/>
  <c r="K18" i="32"/>
  <c r="N17" i="32"/>
  <c r="K17" i="32"/>
  <c r="N16" i="32"/>
  <c r="K16" i="32"/>
  <c r="N15" i="32"/>
  <c r="K15" i="32"/>
  <c r="N14" i="32"/>
  <c r="K14" i="32"/>
  <c r="N13" i="32"/>
  <c r="K13" i="32"/>
  <c r="N12" i="32"/>
  <c r="K12" i="32"/>
  <c r="N11" i="32"/>
  <c r="K11" i="32"/>
  <c r="N10" i="32"/>
  <c r="K10" i="32"/>
  <c r="N9" i="32"/>
  <c r="K9" i="32"/>
  <c r="A3" i="32"/>
  <c r="N54" i="31"/>
  <c r="K54" i="31"/>
  <c r="S55" i="21" s="1"/>
  <c r="N53" i="31"/>
  <c r="K53" i="31"/>
  <c r="N52" i="31"/>
  <c r="K52" i="31"/>
  <c r="S53" i="21" s="1"/>
  <c r="N51" i="31"/>
  <c r="K51" i="31"/>
  <c r="N50" i="31"/>
  <c r="K50" i="31"/>
  <c r="S51" i="21" s="1"/>
  <c r="N49" i="31"/>
  <c r="K49" i="31"/>
  <c r="N48" i="31"/>
  <c r="K48" i="31"/>
  <c r="S49" i="21" s="1"/>
  <c r="N47" i="31"/>
  <c r="K47" i="31"/>
  <c r="N46" i="31"/>
  <c r="K46" i="31"/>
  <c r="S47" i="21" s="1"/>
  <c r="N45" i="31"/>
  <c r="K45" i="31"/>
  <c r="N44" i="31"/>
  <c r="K44" i="31"/>
  <c r="S45" i="21" s="1"/>
  <c r="N43" i="31"/>
  <c r="K43" i="31"/>
  <c r="N42" i="31"/>
  <c r="K42" i="31"/>
  <c r="S43" i="21" s="1"/>
  <c r="N41" i="31"/>
  <c r="K41" i="31"/>
  <c r="N40" i="31"/>
  <c r="K40" i="31"/>
  <c r="S41" i="21" s="1"/>
  <c r="N39" i="31"/>
  <c r="K39" i="31"/>
  <c r="N38" i="31"/>
  <c r="K38" i="31"/>
  <c r="S39" i="21" s="1"/>
  <c r="N37" i="31"/>
  <c r="K37" i="31"/>
  <c r="N36" i="31"/>
  <c r="K36" i="31"/>
  <c r="S37" i="21" s="1"/>
  <c r="N35" i="31"/>
  <c r="K35" i="31"/>
  <c r="N34" i="31"/>
  <c r="K34" i="31"/>
  <c r="S35" i="21" s="1"/>
  <c r="N33" i="31"/>
  <c r="K33" i="31"/>
  <c r="N32" i="31"/>
  <c r="K32" i="31"/>
  <c r="S33" i="21" s="1"/>
  <c r="N31" i="31"/>
  <c r="K31" i="31"/>
  <c r="N30" i="31"/>
  <c r="K30" i="31"/>
  <c r="S31" i="21" s="1"/>
  <c r="N29" i="31"/>
  <c r="K29" i="31"/>
  <c r="N28" i="31"/>
  <c r="K28" i="31"/>
  <c r="S29" i="21" s="1"/>
  <c r="N27" i="31"/>
  <c r="K27" i="31"/>
  <c r="N26" i="31"/>
  <c r="K26" i="31"/>
  <c r="N25" i="31"/>
  <c r="K25" i="31"/>
  <c r="N24" i="31"/>
  <c r="K24" i="31"/>
  <c r="N23" i="31"/>
  <c r="K23" i="31"/>
  <c r="N22" i="31"/>
  <c r="K22" i="31"/>
  <c r="N21" i="31"/>
  <c r="K21" i="31"/>
  <c r="N20" i="31"/>
  <c r="K20" i="31"/>
  <c r="N19" i="31"/>
  <c r="K19" i="31"/>
  <c r="N18" i="31"/>
  <c r="K18" i="31"/>
  <c r="N17" i="31"/>
  <c r="K17" i="31"/>
  <c r="N16" i="31"/>
  <c r="K16" i="31"/>
  <c r="N15" i="31"/>
  <c r="K15" i="31"/>
  <c r="N14" i="31"/>
  <c r="K14" i="31"/>
  <c r="N13" i="31"/>
  <c r="K13" i="31"/>
  <c r="N12" i="31"/>
  <c r="K12" i="31"/>
  <c r="N11" i="31"/>
  <c r="K11" i="31"/>
  <c r="N10" i="31"/>
  <c r="K10" i="31"/>
  <c r="N9" i="31"/>
  <c r="K9" i="31"/>
  <c r="A3" i="31"/>
  <c r="N54" i="30"/>
  <c r="K54" i="30"/>
  <c r="N53" i="30"/>
  <c r="K53" i="30"/>
  <c r="AH54" i="21" s="1"/>
  <c r="N52" i="30"/>
  <c r="K52" i="30"/>
  <c r="N51" i="30"/>
  <c r="K51" i="30"/>
  <c r="AH52" i="21" s="1"/>
  <c r="N50" i="30"/>
  <c r="K50" i="30"/>
  <c r="N49" i="30"/>
  <c r="K49" i="30"/>
  <c r="AH50" i="21" s="1"/>
  <c r="N48" i="30"/>
  <c r="K48" i="30"/>
  <c r="N47" i="30"/>
  <c r="K47" i="30"/>
  <c r="N46" i="30"/>
  <c r="K46" i="30"/>
  <c r="N45" i="30"/>
  <c r="K45" i="30"/>
  <c r="N44" i="30"/>
  <c r="K44" i="30"/>
  <c r="N43" i="30"/>
  <c r="K43" i="30"/>
  <c r="N42" i="30"/>
  <c r="K42" i="30"/>
  <c r="AH43" i="21" s="1"/>
  <c r="N41" i="30"/>
  <c r="K41" i="30"/>
  <c r="N40" i="30"/>
  <c r="K40" i="30"/>
  <c r="AH41" i="21" s="1"/>
  <c r="N39" i="30"/>
  <c r="K39" i="30"/>
  <c r="N38" i="30"/>
  <c r="K38" i="30"/>
  <c r="AH39" i="21" s="1"/>
  <c r="N37" i="30"/>
  <c r="K37" i="30"/>
  <c r="N36" i="30"/>
  <c r="K36" i="30"/>
  <c r="AH37" i="21" s="1"/>
  <c r="N35" i="30"/>
  <c r="K35" i="30"/>
  <c r="N34" i="30"/>
  <c r="K34" i="30"/>
  <c r="AH35" i="21" s="1"/>
  <c r="N33" i="30"/>
  <c r="K33" i="30"/>
  <c r="N32" i="30"/>
  <c r="K32" i="30"/>
  <c r="AH33" i="21" s="1"/>
  <c r="N31" i="30"/>
  <c r="K31" i="30"/>
  <c r="N30" i="30"/>
  <c r="K30" i="30"/>
  <c r="AH31" i="21" s="1"/>
  <c r="N29" i="30"/>
  <c r="K29" i="30"/>
  <c r="N28" i="30"/>
  <c r="K28" i="30"/>
  <c r="N27" i="30"/>
  <c r="K27" i="30"/>
  <c r="N26" i="30"/>
  <c r="K26" i="30"/>
  <c r="N25" i="30"/>
  <c r="K25" i="30"/>
  <c r="N24" i="30"/>
  <c r="K24" i="30"/>
  <c r="N23" i="30"/>
  <c r="K23" i="30"/>
  <c r="N22" i="30"/>
  <c r="K22" i="30"/>
  <c r="N21" i="30"/>
  <c r="K21" i="30"/>
  <c r="N20" i="30"/>
  <c r="K20" i="30"/>
  <c r="N19" i="30"/>
  <c r="K19" i="30"/>
  <c r="N18" i="30"/>
  <c r="K18" i="30"/>
  <c r="N17" i="30"/>
  <c r="K17" i="30"/>
  <c r="N16" i="30"/>
  <c r="K16" i="30"/>
  <c r="N15" i="30"/>
  <c r="K15" i="30"/>
  <c r="N14" i="30"/>
  <c r="K14" i="30"/>
  <c r="N13" i="30"/>
  <c r="K13" i="30"/>
  <c r="N12" i="30"/>
  <c r="K12" i="30"/>
  <c r="N11" i="30"/>
  <c r="K11" i="30"/>
  <c r="N10" i="30"/>
  <c r="K10" i="30"/>
  <c r="N9" i="30"/>
  <c r="K9" i="30"/>
  <c r="A3" i="30"/>
  <c r="N54" i="29"/>
  <c r="K54" i="29"/>
  <c r="N53" i="29"/>
  <c r="K53" i="29"/>
  <c r="AC54" i="21" s="1"/>
  <c r="N52" i="29"/>
  <c r="K52" i="29"/>
  <c r="N51" i="29"/>
  <c r="K51" i="29"/>
  <c r="AC52" i="21" s="1"/>
  <c r="N50" i="29"/>
  <c r="K50" i="29"/>
  <c r="N49" i="29"/>
  <c r="K49" i="29"/>
  <c r="AC50" i="21" s="1"/>
  <c r="N48" i="29"/>
  <c r="K48" i="29"/>
  <c r="N47" i="29"/>
  <c r="K47" i="29"/>
  <c r="AC48" i="21" s="1"/>
  <c r="N46" i="29"/>
  <c r="K46" i="29"/>
  <c r="N45" i="29"/>
  <c r="K45" i="29"/>
  <c r="AC46" i="21" s="1"/>
  <c r="N44" i="29"/>
  <c r="K44" i="29"/>
  <c r="N43" i="29"/>
  <c r="K43" i="29"/>
  <c r="N42" i="29"/>
  <c r="K42" i="29"/>
  <c r="N41" i="29"/>
  <c r="K41" i="29"/>
  <c r="N40" i="29"/>
  <c r="K40" i="29"/>
  <c r="N39" i="29"/>
  <c r="K39" i="29"/>
  <c r="N38" i="29"/>
  <c r="K38" i="29"/>
  <c r="AC39" i="21" s="1"/>
  <c r="N37" i="29"/>
  <c r="K37" i="29"/>
  <c r="N36" i="29"/>
  <c r="K36" i="29"/>
  <c r="AC37" i="21" s="1"/>
  <c r="N35" i="29"/>
  <c r="K35" i="29"/>
  <c r="N34" i="29"/>
  <c r="K34" i="29"/>
  <c r="AC35" i="21" s="1"/>
  <c r="N33" i="29"/>
  <c r="K33" i="29"/>
  <c r="N32" i="29"/>
  <c r="K32" i="29"/>
  <c r="N31" i="29"/>
  <c r="K31" i="29"/>
  <c r="N30" i="29"/>
  <c r="K30" i="29"/>
  <c r="N29" i="29"/>
  <c r="K29" i="29"/>
  <c r="N28" i="29"/>
  <c r="K28" i="29"/>
  <c r="N27" i="29"/>
  <c r="K27" i="29"/>
  <c r="N26" i="29"/>
  <c r="K26" i="29"/>
  <c r="N25" i="29"/>
  <c r="K25" i="29"/>
  <c r="N24" i="29"/>
  <c r="K24" i="29"/>
  <c r="N23" i="29"/>
  <c r="K23" i="29"/>
  <c r="N22" i="29"/>
  <c r="K22" i="29"/>
  <c r="N21" i="29"/>
  <c r="K21" i="29"/>
  <c r="N20" i="29"/>
  <c r="K20" i="29"/>
  <c r="N19" i="29"/>
  <c r="K19" i="29"/>
  <c r="N18" i="29"/>
  <c r="K18" i="29"/>
  <c r="N17" i="29"/>
  <c r="K17" i="29"/>
  <c r="N16" i="29"/>
  <c r="K16" i="29"/>
  <c r="N15" i="29"/>
  <c r="K15" i="29"/>
  <c r="N14" i="29"/>
  <c r="K14" i="29"/>
  <c r="N13" i="29"/>
  <c r="K13" i="29"/>
  <c r="N12" i="29"/>
  <c r="K12" i="29"/>
  <c r="N11" i="29"/>
  <c r="K11" i="29"/>
  <c r="N10" i="29"/>
  <c r="K10" i="29"/>
  <c r="N9" i="29"/>
  <c r="K9" i="29"/>
  <c r="A3" i="29"/>
  <c r="N54" i="28"/>
  <c r="K54" i="28"/>
  <c r="N53" i="28"/>
  <c r="K53" i="28"/>
  <c r="I54" i="21" s="1"/>
  <c r="N52" i="28"/>
  <c r="K52" i="28"/>
  <c r="N51" i="28"/>
  <c r="K51" i="28"/>
  <c r="I52" i="21" s="1"/>
  <c r="N50" i="28"/>
  <c r="K50" i="28"/>
  <c r="N49" i="28"/>
  <c r="K49" i="28"/>
  <c r="I50" i="21" s="1"/>
  <c r="N48" i="28"/>
  <c r="K48" i="28"/>
  <c r="N47" i="28"/>
  <c r="K47" i="28"/>
  <c r="I48" i="21" s="1"/>
  <c r="N46" i="28"/>
  <c r="K46" i="28"/>
  <c r="N45" i="28"/>
  <c r="K45" i="28"/>
  <c r="I46" i="21" s="1"/>
  <c r="N44" i="28"/>
  <c r="K44" i="28"/>
  <c r="N43" i="28"/>
  <c r="K43" i="28"/>
  <c r="I44" i="21" s="1"/>
  <c r="N42" i="28"/>
  <c r="K42" i="28"/>
  <c r="N41" i="28"/>
  <c r="K41" i="28"/>
  <c r="I42" i="21" s="1"/>
  <c r="N40" i="28"/>
  <c r="K40" i="28"/>
  <c r="N39" i="28"/>
  <c r="K39" i="28"/>
  <c r="I40" i="21" s="1"/>
  <c r="N38" i="28"/>
  <c r="K38" i="28"/>
  <c r="N37" i="28"/>
  <c r="K37" i="28"/>
  <c r="I38" i="21" s="1"/>
  <c r="N36" i="28"/>
  <c r="K36" i="28"/>
  <c r="N35" i="28"/>
  <c r="K35" i="28"/>
  <c r="I36" i="21" s="1"/>
  <c r="N34" i="28"/>
  <c r="K34" i="28"/>
  <c r="N33" i="28"/>
  <c r="K33" i="28"/>
  <c r="I34" i="21" s="1"/>
  <c r="N32" i="28"/>
  <c r="K32" i="28"/>
  <c r="N31" i="28"/>
  <c r="K31" i="28"/>
  <c r="I32" i="21" s="1"/>
  <c r="N30" i="28"/>
  <c r="K30" i="28"/>
  <c r="N29" i="28"/>
  <c r="K29" i="28"/>
  <c r="I30" i="21" s="1"/>
  <c r="N28" i="28"/>
  <c r="K28" i="28"/>
  <c r="N27" i="28"/>
  <c r="K27" i="28"/>
  <c r="I28" i="21" s="1"/>
  <c r="N26" i="28"/>
  <c r="K26" i="28"/>
  <c r="N25" i="28"/>
  <c r="K25" i="28"/>
  <c r="N24" i="28"/>
  <c r="K24" i="28"/>
  <c r="N23" i="28"/>
  <c r="K23" i="28"/>
  <c r="N22" i="28"/>
  <c r="K22" i="28"/>
  <c r="N21" i="28"/>
  <c r="K21" i="28"/>
  <c r="N20" i="28"/>
  <c r="K20" i="28"/>
  <c r="N19" i="28"/>
  <c r="K19" i="28"/>
  <c r="N18" i="28"/>
  <c r="K18" i="28"/>
  <c r="N17" i="28"/>
  <c r="K17" i="28"/>
  <c r="N16" i="28"/>
  <c r="K16" i="28"/>
  <c r="N15" i="28"/>
  <c r="K15" i="28"/>
  <c r="N14" i="28"/>
  <c r="K14" i="28"/>
  <c r="N13" i="28"/>
  <c r="K13" i="28"/>
  <c r="N12" i="28"/>
  <c r="K12" i="28"/>
  <c r="N11" i="28"/>
  <c r="K11" i="28"/>
  <c r="N10" i="28"/>
  <c r="K10" i="28"/>
  <c r="N9" i="28"/>
  <c r="K9" i="28"/>
  <c r="A3" i="28"/>
  <c r="B10" i="22"/>
  <c r="B10" i="29" s="1"/>
  <c r="B11" i="22"/>
  <c r="B12" i="22"/>
  <c r="B12" i="29" s="1"/>
  <c r="B13" i="22"/>
  <c r="B14" i="22"/>
  <c r="B14" i="29" s="1"/>
  <c r="B15" i="22"/>
  <c r="B16" i="22"/>
  <c r="B16" i="29" s="1"/>
  <c r="B17" i="22"/>
  <c r="B18" i="22"/>
  <c r="B18" i="29" s="1"/>
  <c r="B19" i="22"/>
  <c r="B20" i="22"/>
  <c r="B20" i="29" s="1"/>
  <c r="B21" i="22"/>
  <c r="B22" i="22"/>
  <c r="B22" i="29" s="1"/>
  <c r="B23" i="22"/>
  <c r="B24" i="22"/>
  <c r="B24" i="28" s="1"/>
  <c r="B25" i="22"/>
  <c r="B26" i="22"/>
  <c r="B26" i="28" s="1"/>
  <c r="B27" i="22"/>
  <c r="B28" i="22"/>
  <c r="B28" i="28" s="1"/>
  <c r="B29" i="22"/>
  <c r="B30" i="22"/>
  <c r="B30" i="28" s="1"/>
  <c r="B31" i="22"/>
  <c r="B32" i="22"/>
  <c r="B32" i="28" s="1"/>
  <c r="B33" i="22"/>
  <c r="B34" i="22"/>
  <c r="B34" i="28" s="1"/>
  <c r="B35" i="22"/>
  <c r="B36" i="22"/>
  <c r="B36" i="29" s="1"/>
  <c r="B37" i="22"/>
  <c r="B38" i="22"/>
  <c r="B38" i="28" s="1"/>
  <c r="B39" i="22"/>
  <c r="B40" i="22"/>
  <c r="B40" i="29" s="1"/>
  <c r="B41" i="22"/>
  <c r="B42" i="22"/>
  <c r="B42" i="29" s="1"/>
  <c r="B43" i="22"/>
  <c r="B44" i="22"/>
  <c r="B44" i="29" s="1"/>
  <c r="B45" i="22"/>
  <c r="B46" i="22"/>
  <c r="B46" i="28" s="1"/>
  <c r="B47" i="22"/>
  <c r="B48" i="22"/>
  <c r="B48" i="29" s="1"/>
  <c r="B49" i="22"/>
  <c r="B50" i="22"/>
  <c r="B50" i="28" s="1"/>
  <c r="B51" i="22"/>
  <c r="B52" i="22"/>
  <c r="B52" i="28" s="1"/>
  <c r="B53" i="22"/>
  <c r="B54" i="22"/>
  <c r="B54" i="28" s="1"/>
  <c r="B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4" i="29" s="1"/>
  <c r="C25" i="22"/>
  <c r="C26" i="22"/>
  <c r="C26" i="29" s="1"/>
  <c r="C27" i="22"/>
  <c r="C28" i="22"/>
  <c r="C28" i="29" s="1"/>
  <c r="C29" i="22"/>
  <c r="C30" i="22"/>
  <c r="C30" i="29" s="1"/>
  <c r="C31" i="22"/>
  <c r="C32" i="22"/>
  <c r="C32" i="29" s="1"/>
  <c r="C33" i="22"/>
  <c r="C34" i="22"/>
  <c r="C34" i="29" s="1"/>
  <c r="C35" i="22"/>
  <c r="C36" i="22"/>
  <c r="C37" i="22"/>
  <c r="C38" i="22"/>
  <c r="C38" i="29" s="1"/>
  <c r="C39" i="22"/>
  <c r="C40" i="22"/>
  <c r="C41" i="22"/>
  <c r="C42" i="22"/>
  <c r="C43" i="22"/>
  <c r="C44" i="22"/>
  <c r="C45" i="22"/>
  <c r="C46" i="22"/>
  <c r="C46" i="29" s="1"/>
  <c r="C47" i="22"/>
  <c r="C48" i="22"/>
  <c r="C49" i="22"/>
  <c r="C50" i="22"/>
  <c r="C50" i="29" s="1"/>
  <c r="C51" i="22"/>
  <c r="C52" i="22"/>
  <c r="C53" i="22"/>
  <c r="C54" i="22"/>
  <c r="C9" i="22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L9" i="28" l="1"/>
  <c r="I10" i="21"/>
  <c r="M10" i="21" s="1"/>
  <c r="L10" i="28"/>
  <c r="I11" i="21"/>
  <c r="L11" i="28"/>
  <c r="I12" i="21"/>
  <c r="L12" i="28"/>
  <c r="I13" i="21"/>
  <c r="L13" i="28"/>
  <c r="I14" i="21"/>
  <c r="L14" i="28"/>
  <c r="I15" i="21"/>
  <c r="L15" i="28"/>
  <c r="I16" i="21"/>
  <c r="L16" i="28"/>
  <c r="I17" i="21"/>
  <c r="L17" i="28"/>
  <c r="I18" i="21"/>
  <c r="L18" i="28"/>
  <c r="I19" i="21"/>
  <c r="L19" i="28"/>
  <c r="I20" i="21"/>
  <c r="L20" i="28"/>
  <c r="I21" i="21"/>
  <c r="L21" i="28"/>
  <c r="I22" i="21"/>
  <c r="L22" i="28"/>
  <c r="I23" i="21"/>
  <c r="L23" i="28"/>
  <c r="I24" i="21"/>
  <c r="L24" i="28"/>
  <c r="I25" i="21"/>
  <c r="L25" i="28"/>
  <c r="I26" i="21"/>
  <c r="L26" i="28"/>
  <c r="I27" i="21"/>
  <c r="L9" i="30"/>
  <c r="AH10" i="21"/>
  <c r="AL10" i="21" s="1"/>
  <c r="L10" i="30"/>
  <c r="AH11" i="21"/>
  <c r="L11" i="30"/>
  <c r="AH12" i="21"/>
  <c r="L12" i="30"/>
  <c r="AH13" i="21"/>
  <c r="L13" i="30"/>
  <c r="AH14" i="21"/>
  <c r="L14" i="30"/>
  <c r="O14" i="30" s="1"/>
  <c r="AH15" i="21"/>
  <c r="AI15" i="21" s="1"/>
  <c r="L15" i="30"/>
  <c r="AH16" i="21"/>
  <c r="L16" i="30"/>
  <c r="AH17" i="21"/>
  <c r="L17" i="30"/>
  <c r="AH18" i="21"/>
  <c r="L18" i="30"/>
  <c r="AH19" i="21"/>
  <c r="L19" i="30"/>
  <c r="AH20" i="21"/>
  <c r="L20" i="30"/>
  <c r="AH21" i="21"/>
  <c r="L21" i="30"/>
  <c r="AH22" i="21"/>
  <c r="L22" i="30"/>
  <c r="AH23" i="21"/>
  <c r="L23" i="30"/>
  <c r="AH24" i="21"/>
  <c r="L24" i="30"/>
  <c r="AH25" i="21"/>
  <c r="L25" i="30"/>
  <c r="AH26" i="21"/>
  <c r="L26" i="30"/>
  <c r="AH27" i="21"/>
  <c r="L9" i="32"/>
  <c r="X10" i="21"/>
  <c r="AB10" i="21" s="1"/>
  <c r="L10" i="32"/>
  <c r="X11" i="21"/>
  <c r="L11" i="32"/>
  <c r="X12" i="21"/>
  <c r="L12" i="32"/>
  <c r="X13" i="21"/>
  <c r="L13" i="32"/>
  <c r="X14" i="21"/>
  <c r="L14" i="32"/>
  <c r="X15" i="21"/>
  <c r="L15" i="32"/>
  <c r="X16" i="21"/>
  <c r="L16" i="32"/>
  <c r="X17" i="21"/>
  <c r="L17" i="32"/>
  <c r="X18" i="21"/>
  <c r="L18" i="32"/>
  <c r="X19" i="21"/>
  <c r="L19" i="32"/>
  <c r="X20" i="21"/>
  <c r="L20" i="32"/>
  <c r="X21" i="21"/>
  <c r="L21" i="32"/>
  <c r="X22" i="21"/>
  <c r="L9" i="29"/>
  <c r="AC10" i="21"/>
  <c r="AG10" i="21" s="1"/>
  <c r="L10" i="29"/>
  <c r="AC11" i="21"/>
  <c r="L11" i="29"/>
  <c r="AC12" i="21"/>
  <c r="L12" i="29"/>
  <c r="AC13" i="21"/>
  <c r="L13" i="29"/>
  <c r="AC14" i="21"/>
  <c r="L14" i="29"/>
  <c r="AC15" i="21"/>
  <c r="L15" i="29"/>
  <c r="AC16" i="21"/>
  <c r="L16" i="29"/>
  <c r="AC17" i="21"/>
  <c r="L17" i="29"/>
  <c r="AC18" i="21"/>
  <c r="L18" i="29"/>
  <c r="AC19" i="21"/>
  <c r="L19" i="29"/>
  <c r="AC20" i="21"/>
  <c r="L20" i="29"/>
  <c r="AC21" i="21"/>
  <c r="L21" i="29"/>
  <c r="AC22" i="21"/>
  <c r="L22" i="29"/>
  <c r="AC23" i="21"/>
  <c r="L23" i="29"/>
  <c r="AC24" i="21"/>
  <c r="L24" i="29"/>
  <c r="AC25" i="21"/>
  <c r="L25" i="29"/>
  <c r="AC26" i="21"/>
  <c r="L26" i="29"/>
  <c r="AC27" i="21"/>
  <c r="L9" i="31"/>
  <c r="S10" i="21"/>
  <c r="W10" i="21" s="1"/>
  <c r="L10" i="31"/>
  <c r="S11" i="21"/>
  <c r="L11" i="31"/>
  <c r="S12" i="21"/>
  <c r="L12" i="31"/>
  <c r="S13" i="21"/>
  <c r="L13" i="31"/>
  <c r="S14" i="21"/>
  <c r="L14" i="31"/>
  <c r="S15" i="21"/>
  <c r="L15" i="31"/>
  <c r="S16" i="21"/>
  <c r="L16" i="31"/>
  <c r="S17" i="21"/>
  <c r="L17" i="31"/>
  <c r="S18" i="21"/>
  <c r="L18" i="31"/>
  <c r="S19" i="21"/>
  <c r="L19" i="31"/>
  <c r="S20" i="21"/>
  <c r="L20" i="31"/>
  <c r="S21" i="21"/>
  <c r="L21" i="31"/>
  <c r="S22" i="21"/>
  <c r="L22" i="31"/>
  <c r="S23" i="21"/>
  <c r="L23" i="31"/>
  <c r="S24" i="21"/>
  <c r="L24" i="31"/>
  <c r="S25" i="21"/>
  <c r="L25" i="31"/>
  <c r="S26" i="21"/>
  <c r="L26" i="31"/>
  <c r="S27" i="21"/>
  <c r="L9" i="33"/>
  <c r="N10" i="21"/>
  <c r="R10" i="21" s="1"/>
  <c r="L10" i="33"/>
  <c r="N11" i="21"/>
  <c r="L11" i="33"/>
  <c r="N12" i="21"/>
  <c r="L12" i="33"/>
  <c r="N13" i="21"/>
  <c r="L13" i="33"/>
  <c r="N14" i="21"/>
  <c r="L14" i="33"/>
  <c r="N15" i="21"/>
  <c r="L15" i="33"/>
  <c r="N16" i="21"/>
  <c r="L16" i="33"/>
  <c r="N17" i="21"/>
  <c r="L17" i="33"/>
  <c r="N18" i="21"/>
  <c r="L18" i="33"/>
  <c r="N19" i="21"/>
  <c r="L19" i="33"/>
  <c r="N20" i="21"/>
  <c r="L20" i="33"/>
  <c r="N21" i="21"/>
  <c r="L21" i="33"/>
  <c r="N22" i="21"/>
  <c r="L22" i="33"/>
  <c r="N23" i="21"/>
  <c r="L23" i="33"/>
  <c r="N24" i="21"/>
  <c r="L24" i="33"/>
  <c r="N25" i="21"/>
  <c r="L25" i="33"/>
  <c r="N26" i="21"/>
  <c r="L26" i="33"/>
  <c r="N27" i="21"/>
  <c r="L9" i="35"/>
  <c r="AZ10" i="21"/>
  <c r="L10" i="35"/>
  <c r="AZ11" i="21"/>
  <c r="L11" i="35"/>
  <c r="AZ12" i="21"/>
  <c r="L12" i="35"/>
  <c r="AZ13" i="21"/>
  <c r="L13" i="35"/>
  <c r="AZ14" i="21"/>
  <c r="L14" i="35"/>
  <c r="AZ15" i="21"/>
  <c r="L15" i="35"/>
  <c r="AZ16" i="21"/>
  <c r="L16" i="35"/>
  <c r="AZ17" i="21"/>
  <c r="L17" i="35"/>
  <c r="AZ18" i="21"/>
  <c r="L18" i="35"/>
  <c r="AZ19" i="21"/>
  <c r="L19" i="35"/>
  <c r="AZ20" i="21"/>
  <c r="L20" i="35"/>
  <c r="AZ21" i="21"/>
  <c r="L21" i="35"/>
  <c r="AZ22" i="21"/>
  <c r="L22" i="35"/>
  <c r="AZ23" i="21"/>
  <c r="L23" i="35"/>
  <c r="AZ24" i="21"/>
  <c r="L24" i="35"/>
  <c r="AZ25" i="21"/>
  <c r="L25" i="35"/>
  <c r="AZ26" i="21"/>
  <c r="L26" i="35"/>
  <c r="AZ27" i="21"/>
  <c r="L22" i="32"/>
  <c r="X23" i="21"/>
  <c r="L23" i="32"/>
  <c r="X24" i="21"/>
  <c r="L24" i="32"/>
  <c r="X25" i="21"/>
  <c r="L25" i="32"/>
  <c r="X26" i="21"/>
  <c r="L26" i="32"/>
  <c r="X27" i="21"/>
  <c r="L9" i="34"/>
  <c r="AQ10" i="21"/>
  <c r="L10" i="34"/>
  <c r="AQ11" i="21"/>
  <c r="L11" i="34"/>
  <c r="AQ12" i="21"/>
  <c r="L12" i="34"/>
  <c r="AQ13" i="21"/>
  <c r="L13" i="34"/>
  <c r="AQ14" i="21"/>
  <c r="L14" i="34"/>
  <c r="AQ15" i="21"/>
  <c r="L15" i="34"/>
  <c r="AQ16" i="21"/>
  <c r="L16" i="34"/>
  <c r="AQ17" i="21"/>
  <c r="L17" i="34"/>
  <c r="AQ18" i="21"/>
  <c r="L18" i="34"/>
  <c r="AQ19" i="21"/>
  <c r="L19" i="34"/>
  <c r="AQ20" i="21"/>
  <c r="L20" i="34"/>
  <c r="AQ21" i="21"/>
  <c r="L21" i="34"/>
  <c r="AQ22" i="21"/>
  <c r="L22" i="34"/>
  <c r="AQ23" i="21"/>
  <c r="L23" i="34"/>
  <c r="AQ24" i="21"/>
  <c r="L24" i="34"/>
  <c r="AQ25" i="21"/>
  <c r="L25" i="34"/>
  <c r="AQ26" i="21"/>
  <c r="L26" i="34"/>
  <c r="AQ27" i="21"/>
  <c r="L9" i="36"/>
  <c r="BI10" i="21"/>
  <c r="BM10" i="21" s="1"/>
  <c r="L10" i="36"/>
  <c r="BI11" i="21"/>
  <c r="L11" i="36"/>
  <c r="BI12" i="21"/>
  <c r="L12" i="36"/>
  <c r="BI13" i="21"/>
  <c r="L13" i="36"/>
  <c r="BI14" i="21"/>
  <c r="L14" i="36"/>
  <c r="BI15" i="21"/>
  <c r="L15" i="36"/>
  <c r="BI16" i="21"/>
  <c r="L16" i="36"/>
  <c r="BI17" i="21"/>
  <c r="L17" i="36"/>
  <c r="BI18" i="21"/>
  <c r="L18" i="36"/>
  <c r="BI19" i="21"/>
  <c r="L19" i="36"/>
  <c r="BI20" i="21"/>
  <c r="L20" i="36"/>
  <c r="BI21" i="21"/>
  <c r="L21" i="36"/>
  <c r="BI22" i="21"/>
  <c r="L22" i="36"/>
  <c r="BI23" i="21"/>
  <c r="L23" i="36"/>
  <c r="BI24" i="21"/>
  <c r="L24" i="36"/>
  <c r="BI25" i="21"/>
  <c r="L25" i="36"/>
  <c r="BI26" i="21"/>
  <c r="L26" i="36"/>
  <c r="BI27" i="21"/>
  <c r="L9" i="38"/>
  <c r="BS10" i="21"/>
  <c r="BW10" i="21" s="1"/>
  <c r="L10" i="38"/>
  <c r="BS11" i="21"/>
  <c r="L11" i="38"/>
  <c r="BS12" i="21"/>
  <c r="L12" i="38"/>
  <c r="BS13" i="21"/>
  <c r="L13" i="38"/>
  <c r="BS14" i="21"/>
  <c r="L14" i="38"/>
  <c r="BS15" i="21"/>
  <c r="L15" i="38"/>
  <c r="BS16" i="21"/>
  <c r="L16" i="38"/>
  <c r="BS17" i="21"/>
  <c r="L17" i="38"/>
  <c r="BS18" i="21"/>
  <c r="L18" i="38"/>
  <c r="BS19" i="21"/>
  <c r="L19" i="38"/>
  <c r="BS20" i="21"/>
  <c r="L20" i="38"/>
  <c r="BS21" i="21"/>
  <c r="L21" i="38"/>
  <c r="BS22" i="21"/>
  <c r="L22" i="38"/>
  <c r="BS23" i="21"/>
  <c r="L23" i="38"/>
  <c r="BS24" i="21"/>
  <c r="L24" i="38"/>
  <c r="BS25" i="21"/>
  <c r="L25" i="38"/>
  <c r="BS26" i="21"/>
  <c r="L26" i="38"/>
  <c r="BS27" i="21"/>
  <c r="L19" i="39"/>
  <c r="BX20" i="21"/>
  <c r="L21" i="39"/>
  <c r="BX22" i="21"/>
  <c r="L9" i="37"/>
  <c r="BN10" i="21"/>
  <c r="BR10" i="21" s="1"/>
  <c r="L10" i="37"/>
  <c r="BN11" i="21"/>
  <c r="L11" i="37"/>
  <c r="BN12" i="21"/>
  <c r="L12" i="37"/>
  <c r="BN13" i="21"/>
  <c r="L13" i="37"/>
  <c r="BN14" i="21"/>
  <c r="L14" i="37"/>
  <c r="BN15" i="21"/>
  <c r="L15" i="37"/>
  <c r="BN16" i="21"/>
  <c r="L16" i="37"/>
  <c r="BN17" i="21"/>
  <c r="L17" i="37"/>
  <c r="BN18" i="21"/>
  <c r="L18" i="37"/>
  <c r="BN19" i="21"/>
  <c r="L19" i="37"/>
  <c r="BN20" i="21"/>
  <c r="L20" i="37"/>
  <c r="BN21" i="21"/>
  <c r="L21" i="37"/>
  <c r="BN22" i="21"/>
  <c r="L22" i="37"/>
  <c r="BN23" i="21"/>
  <c r="L23" i="37"/>
  <c r="BN24" i="21"/>
  <c r="L24" i="37"/>
  <c r="BN25" i="21"/>
  <c r="L25" i="37"/>
  <c r="BN26" i="21"/>
  <c r="L26" i="37"/>
  <c r="BN27" i="21"/>
  <c r="L9" i="39"/>
  <c r="BX10" i="21"/>
  <c r="CB10" i="21" s="1"/>
  <c r="L10" i="39"/>
  <c r="BX11" i="21"/>
  <c r="L11" i="39"/>
  <c r="BX12" i="21"/>
  <c r="L12" i="39"/>
  <c r="BX13" i="21"/>
  <c r="L13" i="39"/>
  <c r="BX14" i="21"/>
  <c r="L14" i="39"/>
  <c r="BX15" i="21"/>
  <c r="L15" i="39"/>
  <c r="BX16" i="21"/>
  <c r="L16" i="39"/>
  <c r="BX17" i="21"/>
  <c r="L17" i="39"/>
  <c r="BX18" i="21"/>
  <c r="L18" i="39"/>
  <c r="BX19" i="21"/>
  <c r="L20" i="39"/>
  <c r="BX21" i="21"/>
  <c r="L22" i="39"/>
  <c r="BX23" i="21"/>
  <c r="L23" i="39"/>
  <c r="BX24" i="21"/>
  <c r="L24" i="39"/>
  <c r="BX25" i="21"/>
  <c r="L25" i="39"/>
  <c r="BX26" i="21"/>
  <c r="L26" i="39"/>
  <c r="BX27" i="21"/>
  <c r="L9" i="40"/>
  <c r="CC10" i="21"/>
  <c r="CG10" i="21" s="1"/>
  <c r="L10" i="40"/>
  <c r="CC11" i="21"/>
  <c r="L11" i="40"/>
  <c r="CC12" i="21"/>
  <c r="L12" i="40"/>
  <c r="CC13" i="21"/>
  <c r="L13" i="40"/>
  <c r="CC14" i="21"/>
  <c r="L14" i="40"/>
  <c r="CC15" i="21"/>
  <c r="L15" i="40"/>
  <c r="CC16" i="21"/>
  <c r="L16" i="40"/>
  <c r="CC17" i="21"/>
  <c r="L17" i="40"/>
  <c r="CC18" i="21"/>
  <c r="L18" i="40"/>
  <c r="CC19" i="21"/>
  <c r="L19" i="40"/>
  <c r="CC20" i="21"/>
  <c r="L20" i="40"/>
  <c r="CC21" i="21"/>
  <c r="L21" i="40"/>
  <c r="CC22" i="21"/>
  <c r="L22" i="40"/>
  <c r="CC23" i="21"/>
  <c r="L23" i="40"/>
  <c r="CC24" i="21"/>
  <c r="L24" i="40"/>
  <c r="CC25" i="21"/>
  <c r="L25" i="40"/>
  <c r="CC26" i="21"/>
  <c r="L26" i="40"/>
  <c r="CC27" i="21"/>
  <c r="L53" i="40"/>
  <c r="O53" i="40" s="1"/>
  <c r="L53" i="39"/>
  <c r="O53" i="39" s="1"/>
  <c r="L53" i="38"/>
  <c r="O53" i="38" s="1"/>
  <c r="L53" i="37"/>
  <c r="O53" i="37" s="1"/>
  <c r="L53" i="36"/>
  <c r="O53" i="36" s="1"/>
  <c r="L53" i="35"/>
  <c r="O53" i="35" s="1"/>
  <c r="L53" i="34"/>
  <c r="O53" i="34" s="1"/>
  <c r="L53" i="30"/>
  <c r="O53" i="30" s="1"/>
  <c r="L53" i="29"/>
  <c r="O53" i="29" s="1"/>
  <c r="L53" i="32"/>
  <c r="O53" i="32" s="1"/>
  <c r="L53" i="31"/>
  <c r="S54" i="21"/>
  <c r="L53" i="33"/>
  <c r="O53" i="33" s="1"/>
  <c r="L53" i="28"/>
  <c r="O53" i="28" s="1"/>
  <c r="L52" i="40"/>
  <c r="O52" i="40" s="1"/>
  <c r="CC53" i="21"/>
  <c r="L52" i="39"/>
  <c r="O52" i="39" s="1"/>
  <c r="BX53" i="21"/>
  <c r="L52" i="38"/>
  <c r="O52" i="38" s="1"/>
  <c r="BS53" i="21"/>
  <c r="L52" i="37"/>
  <c r="O52" i="37" s="1"/>
  <c r="BN53" i="21"/>
  <c r="L52" i="36"/>
  <c r="O52" i="36" s="1"/>
  <c r="BI53" i="21"/>
  <c r="L52" i="35"/>
  <c r="O52" i="35" s="1"/>
  <c r="AZ53" i="21"/>
  <c r="L52" i="34"/>
  <c r="O52" i="34" s="1"/>
  <c r="AQ53" i="21"/>
  <c r="L52" i="30"/>
  <c r="AH53" i="21"/>
  <c r="O52" i="30"/>
  <c r="L52" i="29"/>
  <c r="AC53" i="21"/>
  <c r="O52" i="29"/>
  <c r="L52" i="32"/>
  <c r="O52" i="32" s="1"/>
  <c r="X53" i="21"/>
  <c r="L52" i="31"/>
  <c r="O52" i="31" s="1"/>
  <c r="L52" i="33"/>
  <c r="O52" i="33" s="1"/>
  <c r="N53" i="21"/>
  <c r="L52" i="28"/>
  <c r="I53" i="21"/>
  <c r="L51" i="40"/>
  <c r="O51" i="40" s="1"/>
  <c r="L51" i="39"/>
  <c r="O51" i="39" s="1"/>
  <c r="L51" i="38"/>
  <c r="O51" i="38" s="1"/>
  <c r="L51" i="37"/>
  <c r="O51" i="37" s="1"/>
  <c r="L51" i="36"/>
  <c r="O51" i="36" s="1"/>
  <c r="L51" i="35"/>
  <c r="O51" i="35" s="1"/>
  <c r="L51" i="34"/>
  <c r="O51" i="34" s="1"/>
  <c r="L51" i="30"/>
  <c r="O51" i="30" s="1"/>
  <c r="L51" i="29"/>
  <c r="O51" i="29" s="1"/>
  <c r="L51" i="32"/>
  <c r="O51" i="32" s="1"/>
  <c r="L51" i="31"/>
  <c r="O51" i="31" s="1"/>
  <c r="S52" i="21"/>
  <c r="L51" i="33"/>
  <c r="O51" i="33" s="1"/>
  <c r="L51" i="28"/>
  <c r="O51" i="28" s="1"/>
  <c r="L50" i="40"/>
  <c r="CC51" i="21"/>
  <c r="O50" i="40"/>
  <c r="L50" i="39"/>
  <c r="O50" i="39" s="1"/>
  <c r="BX51" i="21"/>
  <c r="L50" i="38"/>
  <c r="BS51" i="21"/>
  <c r="O50" i="38"/>
  <c r="L50" i="37"/>
  <c r="O50" i="37" s="1"/>
  <c r="BN51" i="21"/>
  <c r="L50" i="36"/>
  <c r="BI51" i="21"/>
  <c r="O50" i="36"/>
  <c r="L50" i="35"/>
  <c r="O50" i="35" s="1"/>
  <c r="AZ51" i="21"/>
  <c r="L50" i="34"/>
  <c r="AQ51" i="21"/>
  <c r="O50" i="34"/>
  <c r="L50" i="30"/>
  <c r="O50" i="30" s="1"/>
  <c r="AH51" i="21"/>
  <c r="L50" i="29"/>
  <c r="AC51" i="21"/>
  <c r="O50" i="29"/>
  <c r="L50" i="32"/>
  <c r="X51" i="21"/>
  <c r="O50" i="32"/>
  <c r="L50" i="31"/>
  <c r="O50" i="31" s="1"/>
  <c r="L50" i="33"/>
  <c r="O50" i="33" s="1"/>
  <c r="N51" i="21"/>
  <c r="L50" i="28"/>
  <c r="I51" i="21"/>
  <c r="O50" i="28"/>
  <c r="L49" i="40"/>
  <c r="O49" i="40" s="1"/>
  <c r="L49" i="39"/>
  <c r="O49" i="39" s="1"/>
  <c r="L49" i="38"/>
  <c r="O49" i="38" s="1"/>
  <c r="L49" i="37"/>
  <c r="O49" i="37" s="1"/>
  <c r="L49" i="36"/>
  <c r="O49" i="36" s="1"/>
  <c r="L49" i="35"/>
  <c r="O49" i="35" s="1"/>
  <c r="L49" i="34"/>
  <c r="O49" i="34" s="1"/>
  <c r="L49" i="30"/>
  <c r="O49" i="30" s="1"/>
  <c r="L49" i="29"/>
  <c r="O49" i="29" s="1"/>
  <c r="L49" i="32"/>
  <c r="O49" i="32" s="1"/>
  <c r="L49" i="31"/>
  <c r="O49" i="31" s="1"/>
  <c r="S50" i="21"/>
  <c r="L49" i="33"/>
  <c r="N50" i="21"/>
  <c r="O49" i="33"/>
  <c r="L49" i="28"/>
  <c r="O49" i="28" s="1"/>
  <c r="L48" i="40"/>
  <c r="O48" i="40" s="1"/>
  <c r="CC49" i="21"/>
  <c r="L48" i="39"/>
  <c r="O48" i="39" s="1"/>
  <c r="BX49" i="21"/>
  <c r="L48" i="38"/>
  <c r="O48" i="38" s="1"/>
  <c r="BS49" i="21"/>
  <c r="L48" i="37"/>
  <c r="O48" i="37" s="1"/>
  <c r="BN49" i="21"/>
  <c r="L48" i="36"/>
  <c r="O48" i="36" s="1"/>
  <c r="BI49" i="21"/>
  <c r="L48" i="35"/>
  <c r="O48" i="35" s="1"/>
  <c r="AZ49" i="21"/>
  <c r="L48" i="34"/>
  <c r="O48" i="34" s="1"/>
  <c r="AQ49" i="21"/>
  <c r="L48" i="30"/>
  <c r="O48" i="30" s="1"/>
  <c r="AH49" i="21"/>
  <c r="L48" i="29"/>
  <c r="O48" i="29" s="1"/>
  <c r="AC49" i="21"/>
  <c r="L48" i="32"/>
  <c r="X49" i="21"/>
  <c r="O48" i="32"/>
  <c r="L48" i="31"/>
  <c r="O48" i="31" s="1"/>
  <c r="L48" i="33"/>
  <c r="N49" i="21"/>
  <c r="O48" i="33"/>
  <c r="L48" i="28"/>
  <c r="I49" i="21"/>
  <c r="O48" i="28"/>
  <c r="L47" i="40"/>
  <c r="O47" i="40" s="1"/>
  <c r="L47" i="39"/>
  <c r="O47" i="39" s="1"/>
  <c r="L47" i="38"/>
  <c r="O47" i="38" s="1"/>
  <c r="L47" i="37"/>
  <c r="O47" i="37" s="1"/>
  <c r="L47" i="36"/>
  <c r="O47" i="36" s="1"/>
  <c r="L47" i="35"/>
  <c r="O47" i="35" s="1"/>
  <c r="L47" i="34"/>
  <c r="O47" i="34" s="1"/>
  <c r="L47" i="30"/>
  <c r="AH48" i="21"/>
  <c r="L47" i="29"/>
  <c r="O47" i="29" s="1"/>
  <c r="L47" i="32"/>
  <c r="O47" i="32" s="1"/>
  <c r="L47" i="31"/>
  <c r="S48" i="21"/>
  <c r="O47" i="31"/>
  <c r="L47" i="33"/>
  <c r="O47" i="33" s="1"/>
  <c r="L47" i="28"/>
  <c r="O47" i="28" s="1"/>
  <c r="L46" i="40"/>
  <c r="CC47" i="21"/>
  <c r="O46" i="40"/>
  <c r="L46" i="39"/>
  <c r="O46" i="39" s="1"/>
  <c r="BX47" i="21"/>
  <c r="L46" i="38"/>
  <c r="BS47" i="21"/>
  <c r="O46" i="38"/>
  <c r="L46" i="37"/>
  <c r="O46" i="37" s="1"/>
  <c r="BN47" i="21"/>
  <c r="L46" i="36"/>
  <c r="BI47" i="21"/>
  <c r="O46" i="36"/>
  <c r="L46" i="35"/>
  <c r="O46" i="35" s="1"/>
  <c r="AZ47" i="21"/>
  <c r="L46" i="34"/>
  <c r="AQ47" i="21"/>
  <c r="O46" i="34"/>
  <c r="L46" i="30"/>
  <c r="O46" i="30" s="1"/>
  <c r="AH47" i="21"/>
  <c r="L46" i="29"/>
  <c r="AC47" i="21"/>
  <c r="O46" i="29"/>
  <c r="L46" i="32"/>
  <c r="O46" i="32" s="1"/>
  <c r="X47" i="21"/>
  <c r="L46" i="31"/>
  <c r="O46" i="31" s="1"/>
  <c r="L46" i="33"/>
  <c r="N47" i="21"/>
  <c r="O46" i="33"/>
  <c r="L46" i="28"/>
  <c r="I47" i="21"/>
  <c r="O46" i="28"/>
  <c r="L45" i="40"/>
  <c r="O45" i="40" s="1"/>
  <c r="L45" i="39"/>
  <c r="O45" i="39" s="1"/>
  <c r="L45" i="38"/>
  <c r="O45" i="38" s="1"/>
  <c r="L45" i="37"/>
  <c r="O45" i="37" s="1"/>
  <c r="L45" i="36"/>
  <c r="O45" i="36" s="1"/>
  <c r="L45" i="35"/>
  <c r="O45" i="35" s="1"/>
  <c r="L45" i="34"/>
  <c r="O45" i="34" s="1"/>
  <c r="L45" i="30"/>
  <c r="AH46" i="21"/>
  <c r="L45" i="29"/>
  <c r="O45" i="29" s="1"/>
  <c r="L45" i="32"/>
  <c r="O45" i="32" s="1"/>
  <c r="L45" i="31"/>
  <c r="S46" i="21"/>
  <c r="O45" i="31"/>
  <c r="L45" i="33"/>
  <c r="O45" i="33" s="1"/>
  <c r="L45" i="28"/>
  <c r="O45" i="28" s="1"/>
  <c r="L44" i="40"/>
  <c r="O44" i="40" s="1"/>
  <c r="CC45" i="21"/>
  <c r="L44" i="39"/>
  <c r="O44" i="39" s="1"/>
  <c r="BX45" i="21"/>
  <c r="L44" i="38"/>
  <c r="O44" i="38" s="1"/>
  <c r="BS45" i="21"/>
  <c r="L44" i="37"/>
  <c r="O44" i="37" s="1"/>
  <c r="BN45" i="21"/>
  <c r="L44" i="36"/>
  <c r="O44" i="36" s="1"/>
  <c r="BI45" i="21"/>
  <c r="L44" i="35"/>
  <c r="O44" i="35" s="1"/>
  <c r="AZ45" i="21"/>
  <c r="L44" i="34"/>
  <c r="O44" i="34" s="1"/>
  <c r="AQ45" i="21"/>
  <c r="L44" i="30"/>
  <c r="O44" i="30" s="1"/>
  <c r="AH45" i="21"/>
  <c r="L44" i="29"/>
  <c r="O44" i="29" s="1"/>
  <c r="AC45" i="21"/>
  <c r="L44" i="32"/>
  <c r="X45" i="21"/>
  <c r="O44" i="32"/>
  <c r="L44" i="31"/>
  <c r="O44" i="31" s="1"/>
  <c r="L44" i="33"/>
  <c r="N45" i="21"/>
  <c r="O44" i="33"/>
  <c r="L44" i="28"/>
  <c r="I45" i="21"/>
  <c r="O44" i="28"/>
  <c r="L43" i="40"/>
  <c r="O43" i="40" s="1"/>
  <c r="CC44" i="21"/>
  <c r="L43" i="39"/>
  <c r="O43" i="39" s="1"/>
  <c r="BX44" i="21"/>
  <c r="L43" i="38"/>
  <c r="O43" i="38" s="1"/>
  <c r="BS44" i="21"/>
  <c r="L43" i="37"/>
  <c r="O43" i="37" s="1"/>
  <c r="BN44" i="21"/>
  <c r="L43" i="36"/>
  <c r="O43" i="36" s="1"/>
  <c r="L43" i="35"/>
  <c r="AZ44" i="21"/>
  <c r="O43" i="35"/>
  <c r="L43" i="34"/>
  <c r="O43" i="34" s="1"/>
  <c r="L43" i="30"/>
  <c r="AH44" i="21"/>
  <c r="L43" i="29"/>
  <c r="O43" i="29" s="1"/>
  <c r="AC44" i="21"/>
  <c r="L43" i="32"/>
  <c r="O43" i="32" s="1"/>
  <c r="L43" i="31"/>
  <c r="O43" i="31" s="1"/>
  <c r="S44" i="21"/>
  <c r="L43" i="33"/>
  <c r="N44" i="21"/>
  <c r="O43" i="33"/>
  <c r="L42" i="40"/>
  <c r="O42" i="40" s="1"/>
  <c r="CC43" i="21"/>
  <c r="L42" i="39"/>
  <c r="O42" i="39" s="1"/>
  <c r="BX43" i="21"/>
  <c r="L42" i="38"/>
  <c r="O42" i="38" s="1"/>
  <c r="BS43" i="21"/>
  <c r="L42" i="37"/>
  <c r="O42" i="37" s="1"/>
  <c r="BN43" i="21"/>
  <c r="L42" i="35"/>
  <c r="AZ43" i="21"/>
  <c r="O42" i="35"/>
  <c r="L42" i="34"/>
  <c r="O42" i="34" s="1"/>
  <c r="AQ43" i="21"/>
  <c r="L42" i="30"/>
  <c r="O42" i="30" s="1"/>
  <c r="L42" i="29"/>
  <c r="AC43" i="21"/>
  <c r="O42" i="29"/>
  <c r="L42" i="32"/>
  <c r="O42" i="32" s="1"/>
  <c r="X43" i="21"/>
  <c r="L42" i="31"/>
  <c r="O42" i="31" s="1"/>
  <c r="L42" i="33"/>
  <c r="N43" i="21"/>
  <c r="O42" i="33"/>
  <c r="L43" i="28"/>
  <c r="O43" i="28" s="1"/>
  <c r="L42" i="28"/>
  <c r="I43" i="21"/>
  <c r="O42" i="28"/>
  <c r="L41" i="40"/>
  <c r="O41" i="40" s="1"/>
  <c r="L41" i="39"/>
  <c r="BX42" i="21"/>
  <c r="O41" i="39"/>
  <c r="L41" i="38"/>
  <c r="BS42" i="21"/>
  <c r="O41" i="38"/>
  <c r="L41" i="37"/>
  <c r="O41" i="37" s="1"/>
  <c r="L42" i="36"/>
  <c r="BI43" i="21"/>
  <c r="O42" i="36"/>
  <c r="L41" i="36"/>
  <c r="O41" i="36" s="1"/>
  <c r="L41" i="35"/>
  <c r="O41" i="35" s="1"/>
  <c r="AZ42" i="21"/>
  <c r="L41" i="34"/>
  <c r="O41" i="34" s="1"/>
  <c r="L41" i="30"/>
  <c r="AH42" i="21"/>
  <c r="L41" i="29"/>
  <c r="O41" i="29" s="1"/>
  <c r="AC42" i="21"/>
  <c r="L41" i="32"/>
  <c r="O41" i="32" s="1"/>
  <c r="L41" i="31"/>
  <c r="O41" i="31" s="1"/>
  <c r="S42" i="21"/>
  <c r="L41" i="33"/>
  <c r="N42" i="21"/>
  <c r="O41" i="33"/>
  <c r="L40" i="40"/>
  <c r="CC41" i="21"/>
  <c r="O40" i="40"/>
  <c r="L40" i="39"/>
  <c r="BX41" i="21"/>
  <c r="O40" i="39"/>
  <c r="L40" i="38"/>
  <c r="BS41" i="21"/>
  <c r="O40" i="38"/>
  <c r="L40" i="37"/>
  <c r="O40" i="37" s="1"/>
  <c r="BN41" i="21"/>
  <c r="L40" i="36"/>
  <c r="O40" i="36" s="1"/>
  <c r="BI41" i="21"/>
  <c r="L40" i="35"/>
  <c r="AZ41" i="21"/>
  <c r="O40" i="35"/>
  <c r="L40" i="34"/>
  <c r="O40" i="34" s="1"/>
  <c r="AQ41" i="21"/>
  <c r="L40" i="30"/>
  <c r="O40" i="30" s="1"/>
  <c r="L40" i="29"/>
  <c r="O40" i="29" s="1"/>
  <c r="AC41" i="21"/>
  <c r="L40" i="32"/>
  <c r="X41" i="21"/>
  <c r="O40" i="32"/>
  <c r="L40" i="31"/>
  <c r="O40" i="31" s="1"/>
  <c r="L40" i="33"/>
  <c r="N41" i="21"/>
  <c r="O40" i="33"/>
  <c r="L41" i="28"/>
  <c r="O41" i="28" s="1"/>
  <c r="L40" i="28"/>
  <c r="I41" i="21"/>
  <c r="O40" i="28"/>
  <c r="L54" i="40"/>
  <c r="CC55" i="21"/>
  <c r="O54" i="40"/>
  <c r="L54" i="39"/>
  <c r="O54" i="39" s="1"/>
  <c r="BX55" i="21"/>
  <c r="L54" i="38"/>
  <c r="O54" i="38" s="1"/>
  <c r="BS55" i="21"/>
  <c r="L54" i="37"/>
  <c r="O54" i="37" s="1"/>
  <c r="BN55" i="21"/>
  <c r="L54" i="36"/>
  <c r="O54" i="36" s="1"/>
  <c r="BI55" i="21"/>
  <c r="L54" i="35"/>
  <c r="AZ55" i="21"/>
  <c r="O54" i="35"/>
  <c r="L54" i="34"/>
  <c r="AQ55" i="21"/>
  <c r="L54" i="30"/>
  <c r="O54" i="30" s="1"/>
  <c r="AH55" i="21"/>
  <c r="L54" i="29"/>
  <c r="AC55" i="21"/>
  <c r="L54" i="32"/>
  <c r="O54" i="32" s="1"/>
  <c r="X55" i="21"/>
  <c r="L54" i="31"/>
  <c r="O54" i="31" s="1"/>
  <c r="L54" i="33"/>
  <c r="O54" i="33" s="1"/>
  <c r="N55" i="21"/>
  <c r="L54" i="28"/>
  <c r="I55" i="21"/>
  <c r="L39" i="40"/>
  <c r="CC40" i="21"/>
  <c r="O39" i="40"/>
  <c r="L39" i="39"/>
  <c r="BX40" i="21"/>
  <c r="O39" i="39"/>
  <c r="L39" i="38"/>
  <c r="BS40" i="21"/>
  <c r="O39" i="38"/>
  <c r="L39" i="37"/>
  <c r="BN40" i="21"/>
  <c r="L39" i="36"/>
  <c r="O39" i="36" s="1"/>
  <c r="BI40" i="21"/>
  <c r="L39" i="35"/>
  <c r="O39" i="35" s="1"/>
  <c r="AZ40" i="21"/>
  <c r="L39" i="34"/>
  <c r="AQ40" i="21"/>
  <c r="L39" i="30"/>
  <c r="AH40" i="21"/>
  <c r="L39" i="29"/>
  <c r="O39" i="29" s="1"/>
  <c r="AC40" i="21"/>
  <c r="L39" i="32"/>
  <c r="X40" i="21"/>
  <c r="O39" i="32"/>
  <c r="L39" i="31"/>
  <c r="O39" i="31" s="1"/>
  <c r="S40" i="21"/>
  <c r="L39" i="33"/>
  <c r="N40" i="21"/>
  <c r="O39" i="33"/>
  <c r="L39" i="28"/>
  <c r="O39" i="28" s="1"/>
  <c r="L38" i="40"/>
  <c r="CC39" i="21"/>
  <c r="O38" i="40"/>
  <c r="L38" i="39"/>
  <c r="BX39" i="21"/>
  <c r="O38" i="39"/>
  <c r="L38" i="38"/>
  <c r="BS39" i="21"/>
  <c r="O38" i="38"/>
  <c r="L38" i="37"/>
  <c r="BN39" i="21"/>
  <c r="L38" i="36"/>
  <c r="O38" i="36" s="1"/>
  <c r="BI39" i="21"/>
  <c r="L38" i="35"/>
  <c r="O38" i="35" s="1"/>
  <c r="L38" i="34"/>
  <c r="AQ39" i="21"/>
  <c r="L38" i="30"/>
  <c r="O38" i="30" s="1"/>
  <c r="L38" i="29"/>
  <c r="O38" i="29" s="1"/>
  <c r="L38" i="32"/>
  <c r="O38" i="32" s="1"/>
  <c r="X39" i="21"/>
  <c r="L38" i="31"/>
  <c r="O38" i="31" s="1"/>
  <c r="L38" i="33"/>
  <c r="O38" i="33" s="1"/>
  <c r="N39" i="21"/>
  <c r="L38" i="28"/>
  <c r="I39" i="21"/>
  <c r="O38" i="28"/>
  <c r="L37" i="40"/>
  <c r="CC38" i="21"/>
  <c r="O37" i="40"/>
  <c r="L37" i="39"/>
  <c r="BX38" i="21"/>
  <c r="O37" i="39"/>
  <c r="L37" i="38"/>
  <c r="O37" i="38" s="1"/>
  <c r="L37" i="37"/>
  <c r="O37" i="37" s="1"/>
  <c r="L37" i="36"/>
  <c r="O37" i="36" s="1"/>
  <c r="L37" i="35"/>
  <c r="O37" i="35" s="1"/>
  <c r="AZ38" i="21"/>
  <c r="L37" i="34"/>
  <c r="O37" i="34" s="1"/>
  <c r="L37" i="30"/>
  <c r="O37" i="30" s="1"/>
  <c r="AH38" i="21"/>
  <c r="L37" i="29"/>
  <c r="O37" i="29" s="1"/>
  <c r="AC38" i="21"/>
  <c r="L37" i="31"/>
  <c r="S38" i="21"/>
  <c r="O37" i="31"/>
  <c r="L37" i="33"/>
  <c r="O37" i="33" s="1"/>
  <c r="N38" i="21"/>
  <c r="L37" i="28"/>
  <c r="O37" i="28" s="1"/>
  <c r="L36" i="40"/>
  <c r="CC37" i="21"/>
  <c r="O36" i="40"/>
  <c r="L36" i="39"/>
  <c r="O36" i="39" s="1"/>
  <c r="L36" i="38"/>
  <c r="BS37" i="21"/>
  <c r="O36" i="38"/>
  <c r="L36" i="37"/>
  <c r="BN37" i="21"/>
  <c r="L36" i="36"/>
  <c r="O36" i="36" s="1"/>
  <c r="BI37" i="21"/>
  <c r="L36" i="35"/>
  <c r="O36" i="35" s="1"/>
  <c r="L36" i="34"/>
  <c r="AQ37" i="21"/>
  <c r="L36" i="30"/>
  <c r="O36" i="30" s="1"/>
  <c r="L36" i="29"/>
  <c r="O36" i="29" s="1"/>
  <c r="L37" i="32"/>
  <c r="O37" i="32" s="1"/>
  <c r="L36" i="32"/>
  <c r="X37" i="21"/>
  <c r="O36" i="32"/>
  <c r="L36" i="31"/>
  <c r="O36" i="31" s="1"/>
  <c r="L36" i="33"/>
  <c r="O36" i="33" s="1"/>
  <c r="N37" i="21"/>
  <c r="L36" i="28"/>
  <c r="O36" i="28" s="1"/>
  <c r="I37" i="21"/>
  <c r="L35" i="39"/>
  <c r="O35" i="39" s="1"/>
  <c r="BX36" i="21"/>
  <c r="L35" i="38"/>
  <c r="O35" i="38" s="1"/>
  <c r="L35" i="37"/>
  <c r="O35" i="37" s="1"/>
  <c r="L35" i="36"/>
  <c r="O35" i="36" s="1"/>
  <c r="BI36" i="21"/>
  <c r="L35" i="35"/>
  <c r="O35" i="35" s="1"/>
  <c r="AZ36" i="21"/>
  <c r="L35" i="34"/>
  <c r="O35" i="34" s="1"/>
  <c r="L35" i="30"/>
  <c r="AH36" i="21"/>
  <c r="L35" i="29"/>
  <c r="AC36" i="21"/>
  <c r="O35" i="29"/>
  <c r="L35" i="32"/>
  <c r="X36" i="21"/>
  <c r="L35" i="31"/>
  <c r="S36" i="21"/>
  <c r="O35" i="31"/>
  <c r="L35" i="33"/>
  <c r="N36" i="21"/>
  <c r="O35" i="33"/>
  <c r="L35" i="28"/>
  <c r="O35" i="28" s="1"/>
  <c r="L35" i="40"/>
  <c r="CC36" i="21"/>
  <c r="O35" i="40"/>
  <c r="L34" i="40"/>
  <c r="CC35" i="21"/>
  <c r="O34" i="40"/>
  <c r="L34" i="39"/>
  <c r="O34" i="39" s="1"/>
  <c r="L34" i="38"/>
  <c r="BS35" i="21"/>
  <c r="O34" i="38"/>
  <c r="L34" i="37"/>
  <c r="O34" i="37" s="1"/>
  <c r="BN35" i="21"/>
  <c r="L34" i="36"/>
  <c r="O34" i="36" s="1"/>
  <c r="L34" i="35"/>
  <c r="O34" i="35" s="1"/>
  <c r="L34" i="34"/>
  <c r="AQ35" i="21"/>
  <c r="L34" i="30"/>
  <c r="O34" i="30" s="1"/>
  <c r="L34" i="29"/>
  <c r="O34" i="29" s="1"/>
  <c r="L34" i="32"/>
  <c r="O34" i="32" s="1"/>
  <c r="X35" i="21"/>
  <c r="L34" i="31"/>
  <c r="O34" i="31" s="1"/>
  <c r="L34" i="33"/>
  <c r="O34" i="33" s="1"/>
  <c r="L34" i="28"/>
  <c r="I35" i="21"/>
  <c r="O34" i="28"/>
  <c r="L33" i="39"/>
  <c r="BX34" i="21"/>
  <c r="O33" i="39"/>
  <c r="L33" i="38"/>
  <c r="O33" i="38" s="1"/>
  <c r="L33" i="37"/>
  <c r="O33" i="37" s="1"/>
  <c r="L33" i="36"/>
  <c r="O33" i="36" s="1"/>
  <c r="BI34" i="21"/>
  <c r="L33" i="35"/>
  <c r="AZ34" i="21"/>
  <c r="O33" i="35"/>
  <c r="L33" i="34"/>
  <c r="O33" i="34" s="1"/>
  <c r="L33" i="30"/>
  <c r="O33" i="30" s="1"/>
  <c r="AH34" i="21"/>
  <c r="L33" i="29"/>
  <c r="AC34" i="21"/>
  <c r="O33" i="29"/>
  <c r="L33" i="32"/>
  <c r="O33" i="32" s="1"/>
  <c r="L33" i="31"/>
  <c r="O33" i="31" s="1"/>
  <c r="S34" i="21"/>
  <c r="L33" i="33"/>
  <c r="O33" i="33" s="1"/>
  <c r="N34" i="21"/>
  <c r="L33" i="28"/>
  <c r="O33" i="28" s="1"/>
  <c r="L33" i="40"/>
  <c r="O33" i="40" s="1"/>
  <c r="CC34" i="21"/>
  <c r="L32" i="40"/>
  <c r="CC33" i="21"/>
  <c r="O32" i="40"/>
  <c r="L32" i="39"/>
  <c r="O32" i="39" s="1"/>
  <c r="L32" i="38"/>
  <c r="BS33" i="21"/>
  <c r="O32" i="38"/>
  <c r="L32" i="37"/>
  <c r="BN33" i="21"/>
  <c r="L32" i="36"/>
  <c r="O32" i="36" s="1"/>
  <c r="L32" i="35"/>
  <c r="O32" i="35" s="1"/>
  <c r="L32" i="34"/>
  <c r="AQ33" i="21"/>
  <c r="L32" i="30"/>
  <c r="O32" i="30" s="1"/>
  <c r="L32" i="29"/>
  <c r="O32" i="29" s="1"/>
  <c r="AC33" i="21"/>
  <c r="L32" i="32"/>
  <c r="X33" i="21"/>
  <c r="L32" i="31"/>
  <c r="O32" i="31" s="1"/>
  <c r="L32" i="33"/>
  <c r="O32" i="33" s="1"/>
  <c r="L32" i="28"/>
  <c r="O32" i="28" s="1"/>
  <c r="I33" i="21"/>
  <c r="L31" i="40"/>
  <c r="CC32" i="21"/>
  <c r="O31" i="40"/>
  <c r="L31" i="39"/>
  <c r="O31" i="39" s="1"/>
  <c r="BX32" i="21"/>
  <c r="L31" i="38"/>
  <c r="O31" i="38" s="1"/>
  <c r="L31" i="37"/>
  <c r="BN32" i="21"/>
  <c r="L31" i="36"/>
  <c r="BI32" i="21"/>
  <c r="O31" i="36"/>
  <c r="L31" i="35"/>
  <c r="AZ32" i="21"/>
  <c r="O31" i="35"/>
  <c r="L31" i="34"/>
  <c r="O31" i="34" s="1"/>
  <c r="L31" i="30"/>
  <c r="AH32" i="21"/>
  <c r="O31" i="30"/>
  <c r="L31" i="29"/>
  <c r="O31" i="29" s="1"/>
  <c r="AC32" i="21"/>
  <c r="L31" i="32"/>
  <c r="X32" i="21"/>
  <c r="L31" i="31"/>
  <c r="S32" i="21"/>
  <c r="O31" i="31"/>
  <c r="L31" i="33"/>
  <c r="O31" i="33" s="1"/>
  <c r="N32" i="21"/>
  <c r="L31" i="28"/>
  <c r="O31" i="28" s="1"/>
  <c r="L30" i="40"/>
  <c r="CC31" i="21"/>
  <c r="O30" i="40"/>
  <c r="L30" i="39"/>
  <c r="O30" i="39" s="1"/>
  <c r="L30" i="38"/>
  <c r="BS31" i="21"/>
  <c r="O30" i="38"/>
  <c r="L30" i="37"/>
  <c r="BN31" i="21"/>
  <c r="L30" i="36"/>
  <c r="O30" i="36" s="1"/>
  <c r="L30" i="35"/>
  <c r="AZ31" i="21"/>
  <c r="O30" i="35"/>
  <c r="L30" i="34"/>
  <c r="AQ31" i="21"/>
  <c r="L30" i="30"/>
  <c r="O30" i="30" s="1"/>
  <c r="L30" i="29"/>
  <c r="O30" i="29" s="1"/>
  <c r="AC31" i="21"/>
  <c r="L30" i="32"/>
  <c r="X31" i="21"/>
  <c r="L30" i="31"/>
  <c r="O30" i="31" s="1"/>
  <c r="L30" i="33"/>
  <c r="O30" i="33" s="1"/>
  <c r="L30" i="28"/>
  <c r="O30" i="28" s="1"/>
  <c r="I31" i="21"/>
  <c r="L29" i="40"/>
  <c r="CC30" i="21"/>
  <c r="O29" i="40"/>
  <c r="L29" i="39"/>
  <c r="BX30" i="21"/>
  <c r="O29" i="39"/>
  <c r="L29" i="38"/>
  <c r="BS30" i="21"/>
  <c r="L29" i="37"/>
  <c r="BN30" i="21"/>
  <c r="L29" i="36"/>
  <c r="BI30" i="21"/>
  <c r="O29" i="36"/>
  <c r="L29" i="35"/>
  <c r="AZ30" i="21"/>
  <c r="O29" i="35"/>
  <c r="L29" i="34"/>
  <c r="AQ30" i="21"/>
  <c r="L29" i="30"/>
  <c r="O29" i="30" s="1"/>
  <c r="AH30" i="21"/>
  <c r="L29" i="29"/>
  <c r="AC30" i="21"/>
  <c r="O29" i="29"/>
  <c r="L29" i="32"/>
  <c r="O29" i="32" s="1"/>
  <c r="X30" i="21"/>
  <c r="L29" i="31"/>
  <c r="S30" i="21"/>
  <c r="O29" i="31"/>
  <c r="L29" i="33"/>
  <c r="N30" i="21"/>
  <c r="O29" i="33"/>
  <c r="L29" i="28"/>
  <c r="O29" i="28" s="1"/>
  <c r="L28" i="40"/>
  <c r="CC29" i="21"/>
  <c r="O28" i="40"/>
  <c r="L28" i="39"/>
  <c r="O28" i="39" s="1"/>
  <c r="L28" i="38"/>
  <c r="BS29" i="21"/>
  <c r="L28" i="37"/>
  <c r="BN29" i="21"/>
  <c r="L28" i="36"/>
  <c r="O28" i="36" s="1"/>
  <c r="L28" i="35"/>
  <c r="O28" i="35" s="1"/>
  <c r="L28" i="34"/>
  <c r="O28" i="34" s="1"/>
  <c r="AQ29" i="21"/>
  <c r="L28" i="30"/>
  <c r="AH29" i="21"/>
  <c r="O28" i="30"/>
  <c r="L28" i="29"/>
  <c r="O28" i="29" s="1"/>
  <c r="AC29" i="21"/>
  <c r="L28" i="32"/>
  <c r="X29" i="21"/>
  <c r="L28" i="31"/>
  <c r="O28" i="31" s="1"/>
  <c r="L28" i="33"/>
  <c r="O28" i="33" s="1"/>
  <c r="L28" i="28"/>
  <c r="O28" i="28" s="1"/>
  <c r="I29" i="21"/>
  <c r="L27" i="40"/>
  <c r="O27" i="40" s="1"/>
  <c r="L27" i="39"/>
  <c r="BX28" i="21"/>
  <c r="O27" i="39"/>
  <c r="L27" i="38"/>
  <c r="O27" i="38" s="1"/>
  <c r="L27" i="37"/>
  <c r="BN28" i="21"/>
  <c r="L27" i="36"/>
  <c r="BI28" i="21"/>
  <c r="O27" i="36"/>
  <c r="L27" i="35"/>
  <c r="O27" i="35" s="1"/>
  <c r="AZ28" i="21"/>
  <c r="L27" i="34"/>
  <c r="O27" i="34" s="1"/>
  <c r="L27" i="30"/>
  <c r="O27" i="30" s="1"/>
  <c r="AH28" i="21"/>
  <c r="L27" i="29"/>
  <c r="AC28" i="21"/>
  <c r="O27" i="29"/>
  <c r="L27" i="32"/>
  <c r="O27" i="32" s="1"/>
  <c r="X28" i="21"/>
  <c r="L27" i="31"/>
  <c r="S28" i="21"/>
  <c r="O27" i="31"/>
  <c r="L27" i="33"/>
  <c r="O27" i="33" s="1"/>
  <c r="N28" i="21"/>
  <c r="L27" i="28"/>
  <c r="O27" i="28" s="1"/>
  <c r="O26" i="40"/>
  <c r="O26" i="39"/>
  <c r="O26" i="37"/>
  <c r="O26" i="36"/>
  <c r="O26" i="34"/>
  <c r="O26" i="30"/>
  <c r="O26" i="29"/>
  <c r="O26" i="32"/>
  <c r="O26" i="31"/>
  <c r="O26" i="33"/>
  <c r="O26" i="28"/>
  <c r="O25" i="40"/>
  <c r="O25" i="39"/>
  <c r="O25" i="37"/>
  <c r="O25" i="36"/>
  <c r="O25" i="34"/>
  <c r="O25" i="30"/>
  <c r="O25" i="29"/>
  <c r="O25" i="32"/>
  <c r="O25" i="31"/>
  <c r="O25" i="33"/>
  <c r="O25" i="28"/>
  <c r="O24" i="40"/>
  <c r="O24" i="39"/>
  <c r="O24" i="37"/>
  <c r="O24" i="36"/>
  <c r="O24" i="35"/>
  <c r="O24" i="34"/>
  <c r="O24" i="30"/>
  <c r="O24" i="29"/>
  <c r="O24" i="32"/>
  <c r="O24" i="31"/>
  <c r="O24" i="33"/>
  <c r="O24" i="28"/>
  <c r="O23" i="40"/>
  <c r="O23" i="39"/>
  <c r="O23" i="37"/>
  <c r="O23" i="36"/>
  <c r="O23" i="34"/>
  <c r="O23" i="30"/>
  <c r="O23" i="29"/>
  <c r="O23" i="32"/>
  <c r="O23" i="31"/>
  <c r="O23" i="33"/>
  <c r="O23" i="28"/>
  <c r="O22" i="39"/>
  <c r="O22" i="37"/>
  <c r="O22" i="36"/>
  <c r="O22" i="35"/>
  <c r="O22" i="34"/>
  <c r="O22" i="30"/>
  <c r="O22" i="29"/>
  <c r="O22" i="32"/>
  <c r="O22" i="31"/>
  <c r="O22" i="33"/>
  <c r="O22" i="28"/>
  <c r="O22" i="40"/>
  <c r="O21" i="40"/>
  <c r="O21" i="39"/>
  <c r="O21" i="37"/>
  <c r="O21" i="36"/>
  <c r="O21" i="34"/>
  <c r="O21" i="30"/>
  <c r="O21" i="32"/>
  <c r="O21" i="31"/>
  <c r="O21" i="33"/>
  <c r="O21" i="28"/>
  <c r="O20" i="40"/>
  <c r="O20" i="39"/>
  <c r="O20" i="37"/>
  <c r="O20" i="36"/>
  <c r="O20" i="35"/>
  <c r="O20" i="34"/>
  <c r="O20" i="30"/>
  <c r="O20" i="32"/>
  <c r="O20" i="31"/>
  <c r="O20" i="33"/>
  <c r="O20" i="28"/>
  <c r="O19" i="40"/>
  <c r="O19" i="39"/>
  <c r="O19" i="37"/>
  <c r="O19" i="36"/>
  <c r="O19" i="34"/>
  <c r="O19" i="30"/>
  <c r="O19" i="32"/>
  <c r="O19" i="31"/>
  <c r="O19" i="33"/>
  <c r="O19" i="28"/>
  <c r="O18" i="40"/>
  <c r="O18" i="39"/>
  <c r="O18" i="38"/>
  <c r="O18" i="37"/>
  <c r="O18" i="36"/>
  <c r="O18" i="35"/>
  <c r="O18" i="34"/>
  <c r="O18" i="30"/>
  <c r="O18" i="32"/>
  <c r="O18" i="31"/>
  <c r="O18" i="33"/>
  <c r="O18" i="28"/>
  <c r="O17" i="40"/>
  <c r="O17" i="39"/>
  <c r="O17" i="37"/>
  <c r="O17" i="36"/>
  <c r="O17" i="34"/>
  <c r="O17" i="30"/>
  <c r="O17" i="29"/>
  <c r="O17" i="32"/>
  <c r="O17" i="31"/>
  <c r="O17" i="33"/>
  <c r="O17" i="28"/>
  <c r="O16" i="40"/>
  <c r="O16" i="39"/>
  <c r="O16" i="38"/>
  <c r="O16" i="37"/>
  <c r="O16" i="36"/>
  <c r="O16" i="35"/>
  <c r="O16" i="34"/>
  <c r="O16" i="30"/>
  <c r="O16" i="29"/>
  <c r="O16" i="32"/>
  <c r="O16" i="31"/>
  <c r="O16" i="33"/>
  <c r="O16" i="28"/>
  <c r="O15" i="40"/>
  <c r="O15" i="37"/>
  <c r="O15" i="36"/>
  <c r="O15" i="34"/>
  <c r="O15" i="30"/>
  <c r="O15" i="29"/>
  <c r="O15" i="32"/>
  <c r="O15" i="31"/>
  <c r="O15" i="33"/>
  <c r="O15" i="28"/>
  <c r="O14" i="40"/>
  <c r="O15" i="39"/>
  <c r="O14" i="39"/>
  <c r="O14" i="38"/>
  <c r="O14" i="37"/>
  <c r="O14" i="36"/>
  <c r="O14" i="35"/>
  <c r="O14" i="34"/>
  <c r="O14" i="29"/>
  <c r="O14" i="32"/>
  <c r="O14" i="31"/>
  <c r="O14" i="33"/>
  <c r="O14" i="28"/>
  <c r="O13" i="40"/>
  <c r="O13" i="39"/>
  <c r="O13" i="37"/>
  <c r="O13" i="36"/>
  <c r="O13" i="34"/>
  <c r="O13" i="30"/>
  <c r="O13" i="29"/>
  <c r="O13" i="32"/>
  <c r="O13" i="31"/>
  <c r="O13" i="33"/>
  <c r="O13" i="28"/>
  <c r="O12" i="40"/>
  <c r="O12" i="39"/>
  <c r="O12" i="38"/>
  <c r="O12" i="37"/>
  <c r="O12" i="36"/>
  <c r="O12" i="35"/>
  <c r="O12" i="30"/>
  <c r="O12" i="29"/>
  <c r="O12" i="32"/>
  <c r="O12" i="31"/>
  <c r="O12" i="33"/>
  <c r="O11" i="40"/>
  <c r="O12" i="34"/>
  <c r="O12" i="28"/>
  <c r="O11" i="39"/>
  <c r="O11" i="37"/>
  <c r="O11" i="36"/>
  <c r="O11" i="34"/>
  <c r="O11" i="30"/>
  <c r="O11" i="29"/>
  <c r="O11" i="32"/>
  <c r="O11" i="31"/>
  <c r="O11" i="33"/>
  <c r="O11" i="28"/>
  <c r="O10" i="39"/>
  <c r="O10" i="38"/>
  <c r="O10" i="37"/>
  <c r="O10" i="36"/>
  <c r="O10" i="35"/>
  <c r="O10" i="34"/>
  <c r="O10" i="30"/>
  <c r="O10" i="29"/>
  <c r="O10" i="32"/>
  <c r="O10" i="31"/>
  <c r="O10" i="33"/>
  <c r="O10" i="28"/>
  <c r="C9" i="40"/>
  <c r="C9" i="39"/>
  <c r="C9" i="38"/>
  <c r="C9" i="37"/>
  <c r="C9" i="36"/>
  <c r="C9" i="35"/>
  <c r="C9" i="34"/>
  <c r="C9" i="32"/>
  <c r="C9" i="31"/>
  <c r="C9" i="30"/>
  <c r="C9" i="33"/>
  <c r="C53" i="39"/>
  <c r="C53" i="40"/>
  <c r="C53" i="38"/>
  <c r="C53" i="37"/>
  <c r="C53" i="36"/>
  <c r="C53" i="35"/>
  <c r="C53" i="34"/>
  <c r="C53" i="33"/>
  <c r="C53" i="31"/>
  <c r="C53" i="30"/>
  <c r="C53" i="29"/>
  <c r="C53" i="32"/>
  <c r="C51" i="40"/>
  <c r="C51" i="39"/>
  <c r="C51" i="38"/>
  <c r="C51" i="37"/>
  <c r="C51" i="34"/>
  <c r="C51" i="33"/>
  <c r="C51" i="36"/>
  <c r="C51" i="35"/>
  <c r="C51" i="32"/>
  <c r="C51" i="31"/>
  <c r="C51" i="30"/>
  <c r="C51" i="29"/>
  <c r="C49" i="39"/>
  <c r="C49" i="40"/>
  <c r="C49" i="38"/>
  <c r="C49" i="37"/>
  <c r="C49" i="36"/>
  <c r="C49" i="35"/>
  <c r="C49" i="33"/>
  <c r="C49" i="34"/>
  <c r="C49" i="31"/>
  <c r="C49" i="30"/>
  <c r="C49" i="32"/>
  <c r="C47" i="40"/>
  <c r="C47" i="39"/>
  <c r="C47" i="38"/>
  <c r="C47" i="37"/>
  <c r="C47" i="34"/>
  <c r="C47" i="36"/>
  <c r="C47" i="35"/>
  <c r="C47" i="33"/>
  <c r="C47" i="32"/>
  <c r="C47" i="30"/>
  <c r="C47" i="31"/>
  <c r="C45" i="39"/>
  <c r="C45" i="40"/>
  <c r="C45" i="38"/>
  <c r="C45" i="37"/>
  <c r="C45" i="36"/>
  <c r="C45" i="35"/>
  <c r="C45" i="33"/>
  <c r="C45" i="34"/>
  <c r="C45" i="31"/>
  <c r="C45" i="30"/>
  <c r="C45" i="32"/>
  <c r="C43" i="39"/>
  <c r="C43" i="40"/>
  <c r="C43" i="38"/>
  <c r="C43" i="37"/>
  <c r="C43" i="35"/>
  <c r="C43" i="34"/>
  <c r="C43" i="33"/>
  <c r="C43" i="36"/>
  <c r="C43" i="32"/>
  <c r="C43" i="30"/>
  <c r="C43" i="31"/>
  <c r="C41" i="40"/>
  <c r="C41" i="39"/>
  <c r="C41" i="38"/>
  <c r="C41" i="37"/>
  <c r="C41" i="36"/>
  <c r="C41" i="35"/>
  <c r="C41" i="33"/>
  <c r="C41" i="34"/>
  <c r="C41" i="31"/>
  <c r="C41" i="32"/>
  <c r="C41" i="30"/>
  <c r="C39" i="40"/>
  <c r="C39" i="39"/>
  <c r="C39" i="38"/>
  <c r="C39" i="37"/>
  <c r="C39" i="36"/>
  <c r="C39" i="35"/>
  <c r="C39" i="33"/>
  <c r="C39" i="34"/>
  <c r="C39" i="30"/>
  <c r="C39" i="32"/>
  <c r="C39" i="31"/>
  <c r="C37" i="40"/>
  <c r="C37" i="39"/>
  <c r="C37" i="37"/>
  <c r="C37" i="38"/>
  <c r="C37" i="34"/>
  <c r="C37" i="33"/>
  <c r="C37" i="36"/>
  <c r="C37" i="35"/>
  <c r="C37" i="32"/>
  <c r="C37" i="31"/>
  <c r="C37" i="30"/>
  <c r="C35" i="40"/>
  <c r="C35" i="39"/>
  <c r="C35" i="38"/>
  <c r="C35" i="37"/>
  <c r="C35" i="35"/>
  <c r="C35" i="36"/>
  <c r="C35" i="34"/>
  <c r="C35" i="33"/>
  <c r="C35" i="32"/>
  <c r="C35" i="30"/>
  <c r="C35" i="31"/>
  <c r="C33" i="40"/>
  <c r="C33" i="39"/>
  <c r="C33" i="37"/>
  <c r="C33" i="38"/>
  <c r="C33" i="36"/>
  <c r="C33" i="34"/>
  <c r="C33" i="35"/>
  <c r="C33" i="31"/>
  <c r="C33" i="33"/>
  <c r="C33" i="32"/>
  <c r="C33" i="30"/>
  <c r="C31" i="40"/>
  <c r="C31" i="39"/>
  <c r="C31" i="38"/>
  <c r="C31" i="37"/>
  <c r="C31" i="35"/>
  <c r="C31" i="36"/>
  <c r="C31" i="34"/>
  <c r="C31" i="33"/>
  <c r="C31" i="30"/>
  <c r="C31" i="32"/>
  <c r="C31" i="31"/>
  <c r="C29" i="40"/>
  <c r="C29" i="39"/>
  <c r="C29" i="38"/>
  <c r="C29" i="37"/>
  <c r="C29" i="36"/>
  <c r="C29" i="35"/>
  <c r="C29" i="34"/>
  <c r="C29" i="31"/>
  <c r="C29" i="33"/>
  <c r="C29" i="32"/>
  <c r="C29" i="30"/>
  <c r="C27" i="39"/>
  <c r="C27" i="40"/>
  <c r="C27" i="37"/>
  <c r="C27" i="38"/>
  <c r="C27" i="34"/>
  <c r="C27" i="36"/>
  <c r="C27" i="35"/>
  <c r="C27" i="33"/>
  <c r="C27" i="32"/>
  <c r="C27" i="31"/>
  <c r="C27" i="30"/>
  <c r="C25" i="39"/>
  <c r="C25" i="40"/>
  <c r="C25" i="37"/>
  <c r="C25" i="38"/>
  <c r="C25" i="36"/>
  <c r="C25" i="35"/>
  <c r="C25" i="34"/>
  <c r="C25" i="33"/>
  <c r="C25" i="31"/>
  <c r="C25" i="32"/>
  <c r="C25" i="30"/>
  <c r="C23" i="39"/>
  <c r="C23" i="40"/>
  <c r="C23" i="37"/>
  <c r="C23" i="38"/>
  <c r="C23" i="35"/>
  <c r="C23" i="34"/>
  <c r="C23" i="36"/>
  <c r="C23" i="33"/>
  <c r="C23" i="32"/>
  <c r="C23" i="31"/>
  <c r="C23" i="30"/>
  <c r="C21" i="39"/>
  <c r="C21" i="40"/>
  <c r="C21" i="38"/>
  <c r="C21" i="37"/>
  <c r="C21" i="36"/>
  <c r="C21" i="34"/>
  <c r="C21" i="35"/>
  <c r="C21" i="31"/>
  <c r="C21" i="30"/>
  <c r="C21" i="33"/>
  <c r="C21" i="32"/>
  <c r="C19" i="39"/>
  <c r="C19" i="40"/>
  <c r="C19" i="38"/>
  <c r="C19" i="37"/>
  <c r="C19" i="35"/>
  <c r="C19" i="34"/>
  <c r="C19" i="36"/>
  <c r="C19" i="33"/>
  <c r="C19" i="32"/>
  <c r="C19" i="31"/>
  <c r="C19" i="30"/>
  <c r="C17" i="40"/>
  <c r="C17" i="39"/>
  <c r="C17" i="38"/>
  <c r="C17" i="36"/>
  <c r="C17" i="37"/>
  <c r="C17" i="35"/>
  <c r="C17" i="34"/>
  <c r="C17" i="32"/>
  <c r="C17" i="31"/>
  <c r="C17" i="30"/>
  <c r="C17" i="33"/>
  <c r="C15" i="40"/>
  <c r="C15" i="39"/>
  <c r="C15" i="38"/>
  <c r="C15" i="37"/>
  <c r="C15" i="35"/>
  <c r="C15" i="34"/>
  <c r="C15" i="36"/>
  <c r="C15" i="33"/>
  <c r="C15" i="32"/>
  <c r="C15" i="31"/>
  <c r="C15" i="30"/>
  <c r="C13" i="40"/>
  <c r="C13" i="39"/>
  <c r="C13" i="38"/>
  <c r="C13" i="37"/>
  <c r="C13" i="36"/>
  <c r="C13" i="35"/>
  <c r="C13" i="34"/>
  <c r="C13" i="32"/>
  <c r="C13" i="31"/>
  <c r="C13" i="30"/>
  <c r="C13" i="33"/>
  <c r="C11" i="40"/>
  <c r="C11" i="39"/>
  <c r="C11" i="38"/>
  <c r="C11" i="37"/>
  <c r="C11" i="35"/>
  <c r="C11" i="34"/>
  <c r="C11" i="36"/>
  <c r="C11" i="33"/>
  <c r="C11" i="32"/>
  <c r="C11" i="31"/>
  <c r="C11" i="30"/>
  <c r="B9" i="40"/>
  <c r="B9" i="39"/>
  <c r="B9" i="38"/>
  <c r="B9" i="35"/>
  <c r="B9" i="34"/>
  <c r="B9" i="37"/>
  <c r="B9" i="36"/>
  <c r="B9" i="33"/>
  <c r="B9" i="32"/>
  <c r="B9" i="31"/>
  <c r="B9" i="30"/>
  <c r="B53" i="40"/>
  <c r="B53" i="39"/>
  <c r="B53" i="38"/>
  <c r="B53" i="37"/>
  <c r="B53" i="34"/>
  <c r="B53" i="33"/>
  <c r="B53" i="36"/>
  <c r="B53" i="35"/>
  <c r="B53" i="32"/>
  <c r="B53" i="31"/>
  <c r="B53" i="30"/>
  <c r="B53" i="29"/>
  <c r="B51" i="40"/>
  <c r="B51" i="39"/>
  <c r="B51" i="38"/>
  <c r="B51" i="37"/>
  <c r="B51" i="36"/>
  <c r="B51" i="35"/>
  <c r="B51" i="34"/>
  <c r="B51" i="33"/>
  <c r="B51" i="31"/>
  <c r="B51" i="30"/>
  <c r="B51" i="29"/>
  <c r="B51" i="32"/>
  <c r="B49" i="40"/>
  <c r="B49" i="39"/>
  <c r="B49" i="38"/>
  <c r="B49" i="37"/>
  <c r="B49" i="34"/>
  <c r="B49" i="36"/>
  <c r="B49" i="35"/>
  <c r="B49" i="33"/>
  <c r="B49" i="32"/>
  <c r="B49" i="31"/>
  <c r="B49" i="30"/>
  <c r="B47" i="40"/>
  <c r="B47" i="39"/>
  <c r="B47" i="38"/>
  <c r="B47" i="37"/>
  <c r="B47" i="36"/>
  <c r="B47" i="35"/>
  <c r="B47" i="33"/>
  <c r="B47" i="34"/>
  <c r="B47" i="31"/>
  <c r="B47" i="32"/>
  <c r="B47" i="30"/>
  <c r="B45" i="40"/>
  <c r="B45" i="39"/>
  <c r="B45" i="38"/>
  <c r="B45" i="37"/>
  <c r="B45" i="34"/>
  <c r="B45" i="36"/>
  <c r="B45" i="35"/>
  <c r="B45" i="33"/>
  <c r="B45" i="32"/>
  <c r="B45" i="31"/>
  <c r="B45" i="30"/>
  <c r="B43" i="40"/>
  <c r="B43" i="39"/>
  <c r="B43" i="38"/>
  <c r="B43" i="37"/>
  <c r="B43" i="36"/>
  <c r="B43" i="35"/>
  <c r="B43" i="34"/>
  <c r="B43" i="33"/>
  <c r="B43" i="31"/>
  <c r="B43" i="32"/>
  <c r="B43" i="30"/>
  <c r="B41" i="40"/>
  <c r="B41" i="39"/>
  <c r="B41" i="37"/>
  <c r="B41" i="38"/>
  <c r="B41" i="34"/>
  <c r="B41" i="36"/>
  <c r="B41" i="35"/>
  <c r="B41" i="33"/>
  <c r="B41" i="32"/>
  <c r="B41" i="30"/>
  <c r="B41" i="31"/>
  <c r="B39" i="40"/>
  <c r="B39" i="39"/>
  <c r="B39" i="37"/>
  <c r="B39" i="38"/>
  <c r="B39" i="34"/>
  <c r="B39" i="36"/>
  <c r="B39" i="35"/>
  <c r="B39" i="33"/>
  <c r="B39" i="32"/>
  <c r="B39" i="31"/>
  <c r="B39" i="30"/>
  <c r="B37" i="40"/>
  <c r="B37" i="39"/>
  <c r="B37" i="38"/>
  <c r="B37" i="37"/>
  <c r="B37" i="36"/>
  <c r="B37" i="35"/>
  <c r="B37" i="34"/>
  <c r="B37" i="33"/>
  <c r="B37" i="30"/>
  <c r="B37" i="32"/>
  <c r="B37" i="31"/>
  <c r="B35" i="40"/>
  <c r="B35" i="39"/>
  <c r="B35" i="37"/>
  <c r="B35" i="38"/>
  <c r="B35" i="36"/>
  <c r="B35" i="34"/>
  <c r="B35" i="35"/>
  <c r="B35" i="31"/>
  <c r="B35" i="33"/>
  <c r="B35" i="32"/>
  <c r="B35" i="30"/>
  <c r="B33" i="40"/>
  <c r="B33" i="39"/>
  <c r="B33" i="38"/>
  <c r="B33" i="37"/>
  <c r="B33" i="35"/>
  <c r="B33" i="36"/>
  <c r="B33" i="34"/>
  <c r="B33" i="33"/>
  <c r="B33" i="32"/>
  <c r="B33" i="30"/>
  <c r="B33" i="31"/>
  <c r="B31" i="40"/>
  <c r="B31" i="39"/>
  <c r="B31" i="38"/>
  <c r="B31" i="37"/>
  <c r="B31" i="36"/>
  <c r="B31" i="34"/>
  <c r="B31" i="35"/>
  <c r="B31" i="32"/>
  <c r="B31" i="31"/>
  <c r="B31" i="33"/>
  <c r="B31" i="30"/>
  <c r="B29" i="40"/>
  <c r="B29" i="39"/>
  <c r="B29" i="38"/>
  <c r="B29" i="37"/>
  <c r="B29" i="34"/>
  <c r="B29" i="36"/>
  <c r="B29" i="35"/>
  <c r="B29" i="33"/>
  <c r="B29" i="32"/>
  <c r="B29" i="30"/>
  <c r="B29" i="31"/>
  <c r="B27" i="40"/>
  <c r="B27" i="39"/>
  <c r="B27" i="38"/>
  <c r="B27" i="37"/>
  <c r="B27" i="36"/>
  <c r="B27" i="35"/>
  <c r="B27" i="34"/>
  <c r="B27" i="32"/>
  <c r="B27" i="31"/>
  <c r="B27" i="30"/>
  <c r="B27" i="33"/>
  <c r="B25" i="40"/>
  <c r="B25" i="39"/>
  <c r="B25" i="38"/>
  <c r="B25" i="37"/>
  <c r="B25" i="35"/>
  <c r="B25" i="34"/>
  <c r="B25" i="36"/>
  <c r="B25" i="32"/>
  <c r="B25" i="30"/>
  <c r="B25" i="33"/>
  <c r="B25" i="31"/>
  <c r="B23" i="40"/>
  <c r="B23" i="39"/>
  <c r="B23" i="38"/>
  <c r="B23" i="37"/>
  <c r="B23" i="36"/>
  <c r="B23" i="35"/>
  <c r="B23" i="34"/>
  <c r="B23" i="32"/>
  <c r="B23" i="31"/>
  <c r="B23" i="30"/>
  <c r="B23" i="33"/>
  <c r="B21" i="40"/>
  <c r="B21" i="39"/>
  <c r="B21" i="38"/>
  <c r="B21" i="35"/>
  <c r="B21" i="37"/>
  <c r="B21" i="36"/>
  <c r="B21" i="34"/>
  <c r="B21" i="33"/>
  <c r="B21" i="32"/>
  <c r="B21" i="31"/>
  <c r="B21" i="30"/>
  <c r="B19" i="40"/>
  <c r="B19" i="39"/>
  <c r="B19" i="38"/>
  <c r="B19" i="36"/>
  <c r="B19" i="37"/>
  <c r="B19" i="35"/>
  <c r="B19" i="34"/>
  <c r="B19" i="32"/>
  <c r="B19" i="31"/>
  <c r="B19" i="30"/>
  <c r="B19" i="33"/>
  <c r="B17" i="40"/>
  <c r="B17" i="39"/>
  <c r="B17" i="38"/>
  <c r="B17" i="37"/>
  <c r="B17" i="35"/>
  <c r="B17" i="34"/>
  <c r="B17" i="36"/>
  <c r="B17" i="33"/>
  <c r="B17" i="32"/>
  <c r="B17" i="31"/>
  <c r="B17" i="30"/>
  <c r="B15" i="40"/>
  <c r="B15" i="38"/>
  <c r="B15" i="39"/>
  <c r="B15" i="36"/>
  <c r="B15" i="37"/>
  <c r="B15" i="35"/>
  <c r="B15" i="34"/>
  <c r="B15" i="32"/>
  <c r="B15" i="31"/>
  <c r="B15" i="30"/>
  <c r="B15" i="33"/>
  <c r="B13" i="40"/>
  <c r="B13" i="39"/>
  <c r="B13" i="38"/>
  <c r="B13" i="35"/>
  <c r="B13" i="34"/>
  <c r="B13" i="37"/>
  <c r="B13" i="36"/>
  <c r="B13" i="33"/>
  <c r="B13" i="32"/>
  <c r="B13" i="31"/>
  <c r="B13" i="30"/>
  <c r="B11" i="40"/>
  <c r="B11" i="38"/>
  <c r="B11" i="39"/>
  <c r="B11" i="36"/>
  <c r="B11" i="37"/>
  <c r="B11" i="35"/>
  <c r="B11" i="34"/>
  <c r="B11" i="32"/>
  <c r="B11" i="31"/>
  <c r="B11" i="30"/>
  <c r="B11" i="33"/>
  <c r="C9" i="28"/>
  <c r="B53" i="28"/>
  <c r="B51" i="28"/>
  <c r="B49" i="28"/>
  <c r="B48" i="28"/>
  <c r="B47" i="28"/>
  <c r="B45" i="28"/>
  <c r="B44" i="28"/>
  <c r="B43" i="28"/>
  <c r="B42" i="28"/>
  <c r="B41" i="28"/>
  <c r="B40" i="28"/>
  <c r="B39" i="28"/>
  <c r="B37" i="28"/>
  <c r="B36" i="28"/>
  <c r="B35" i="28"/>
  <c r="B33" i="28"/>
  <c r="B31" i="28"/>
  <c r="B29" i="28"/>
  <c r="B27" i="28"/>
  <c r="B25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9"/>
  <c r="B11" i="29"/>
  <c r="B13" i="29"/>
  <c r="B15" i="29"/>
  <c r="B17" i="29"/>
  <c r="B19" i="29"/>
  <c r="B21" i="29"/>
  <c r="C23" i="29"/>
  <c r="C25" i="29"/>
  <c r="C27" i="29"/>
  <c r="C29" i="29"/>
  <c r="C31" i="29"/>
  <c r="C33" i="29"/>
  <c r="B35" i="29"/>
  <c r="C37" i="29"/>
  <c r="B39" i="29"/>
  <c r="B41" i="29"/>
  <c r="B43" i="29"/>
  <c r="B45" i="29"/>
  <c r="C47" i="29"/>
  <c r="B49" i="29"/>
  <c r="C54" i="40"/>
  <c r="C54" i="39"/>
  <c r="C54" i="38"/>
  <c r="C54" i="37"/>
  <c r="C54" i="34"/>
  <c r="C54" i="33"/>
  <c r="C54" i="36"/>
  <c r="C54" i="35"/>
  <c r="C54" i="32"/>
  <c r="C54" i="31"/>
  <c r="C54" i="30"/>
  <c r="C54" i="29"/>
  <c r="C52" i="39"/>
  <c r="C52" i="40"/>
  <c r="C52" i="38"/>
  <c r="C52" i="37"/>
  <c r="C52" i="36"/>
  <c r="C52" i="35"/>
  <c r="C52" i="34"/>
  <c r="C52" i="33"/>
  <c r="C52" i="30"/>
  <c r="C52" i="29"/>
  <c r="C52" i="32"/>
  <c r="C52" i="31"/>
  <c r="C50" i="40"/>
  <c r="C50" i="39"/>
  <c r="C50" i="38"/>
  <c r="C50" i="37"/>
  <c r="C50" i="34"/>
  <c r="C50" i="33"/>
  <c r="C50" i="36"/>
  <c r="C50" i="35"/>
  <c r="C50" i="32"/>
  <c r="C50" i="31"/>
  <c r="C50" i="30"/>
  <c r="C48" i="39"/>
  <c r="C48" i="40"/>
  <c r="C48" i="38"/>
  <c r="C48" i="37"/>
  <c r="C48" i="36"/>
  <c r="C48" i="35"/>
  <c r="C48" i="33"/>
  <c r="C48" i="34"/>
  <c r="C48" i="30"/>
  <c r="C48" i="32"/>
  <c r="C48" i="31"/>
  <c r="C46" i="40"/>
  <c r="C46" i="39"/>
  <c r="C46" i="38"/>
  <c r="C46" i="37"/>
  <c r="C46" i="34"/>
  <c r="C46" i="36"/>
  <c r="C46" i="35"/>
  <c r="C46" i="33"/>
  <c r="C46" i="32"/>
  <c r="C46" i="31"/>
  <c r="C46" i="30"/>
  <c r="C44" i="39"/>
  <c r="C44" i="40"/>
  <c r="C44" i="38"/>
  <c r="C44" i="37"/>
  <c r="C44" i="36"/>
  <c r="C44" i="35"/>
  <c r="C44" i="33"/>
  <c r="C44" i="34"/>
  <c r="C44" i="30"/>
  <c r="C44" i="32"/>
  <c r="C44" i="31"/>
  <c r="C42" i="39"/>
  <c r="C42" i="40"/>
  <c r="C42" i="38"/>
  <c r="C42" i="37"/>
  <c r="C42" i="35"/>
  <c r="C42" i="34"/>
  <c r="C42" i="33"/>
  <c r="C42" i="36"/>
  <c r="C42" i="32"/>
  <c r="C42" i="31"/>
  <c r="C42" i="30"/>
  <c r="C40" i="40"/>
  <c r="C40" i="39"/>
  <c r="C40" i="38"/>
  <c r="C40" i="37"/>
  <c r="C40" i="36"/>
  <c r="C40" i="35"/>
  <c r="C40" i="33"/>
  <c r="C40" i="34"/>
  <c r="C40" i="30"/>
  <c r="C40" i="32"/>
  <c r="C40" i="31"/>
  <c r="C38" i="40"/>
  <c r="C38" i="39"/>
  <c r="C38" i="38"/>
  <c r="C38" i="37"/>
  <c r="C38" i="36"/>
  <c r="C38" i="33"/>
  <c r="C38" i="35"/>
  <c r="C38" i="34"/>
  <c r="C38" i="31"/>
  <c r="C38" i="32"/>
  <c r="C38" i="30"/>
  <c r="C36" i="40"/>
  <c r="C36" i="39"/>
  <c r="C36" i="37"/>
  <c r="C36" i="38"/>
  <c r="C36" i="35"/>
  <c r="C36" i="34"/>
  <c r="C36" i="36"/>
  <c r="C36" i="33"/>
  <c r="C36" i="32"/>
  <c r="C36" i="30"/>
  <c r="C36" i="31"/>
  <c r="C34" i="40"/>
  <c r="C34" i="39"/>
  <c r="C34" i="38"/>
  <c r="C34" i="37"/>
  <c r="C34" i="36"/>
  <c r="C34" i="35"/>
  <c r="C34" i="34"/>
  <c r="C34" i="32"/>
  <c r="C34" i="31"/>
  <c r="C34" i="33"/>
  <c r="C34" i="30"/>
  <c r="C32" i="40"/>
  <c r="C32" i="39"/>
  <c r="C32" i="37"/>
  <c r="C32" i="38"/>
  <c r="C32" i="35"/>
  <c r="C32" i="34"/>
  <c r="C32" i="36"/>
  <c r="C32" i="33"/>
  <c r="C32" i="30"/>
  <c r="C32" i="32"/>
  <c r="C32" i="31"/>
  <c r="C30" i="40"/>
  <c r="C30" i="39"/>
  <c r="C30" i="38"/>
  <c r="C30" i="37"/>
  <c r="C30" i="36"/>
  <c r="C30" i="35"/>
  <c r="C30" i="34"/>
  <c r="C30" i="31"/>
  <c r="C30" i="33"/>
  <c r="C30" i="32"/>
  <c r="C30" i="30"/>
  <c r="C28" i="40"/>
  <c r="C28" i="39"/>
  <c r="C28" i="38"/>
  <c r="C28" i="37"/>
  <c r="C28" i="36"/>
  <c r="C28" i="35"/>
  <c r="C28" i="34"/>
  <c r="C28" i="33"/>
  <c r="C28" i="32"/>
  <c r="C28" i="31"/>
  <c r="C28" i="30"/>
  <c r="C26" i="39"/>
  <c r="C26" i="40"/>
  <c r="C26" i="37"/>
  <c r="C26" i="38"/>
  <c r="C26" i="36"/>
  <c r="C26" i="34"/>
  <c r="C26" i="35"/>
  <c r="C26" i="33"/>
  <c r="C26" i="31"/>
  <c r="C26" i="32"/>
  <c r="C26" i="30"/>
  <c r="C24" i="39"/>
  <c r="C24" i="40"/>
  <c r="C24" i="37"/>
  <c r="C24" i="38"/>
  <c r="C24" i="35"/>
  <c r="C24" i="36"/>
  <c r="C24" i="34"/>
  <c r="C24" i="33"/>
  <c r="C24" i="32"/>
  <c r="C24" i="31"/>
  <c r="C24" i="30"/>
  <c r="C22" i="39"/>
  <c r="C22" i="40"/>
  <c r="C22" i="38"/>
  <c r="C22" i="37"/>
  <c r="C22" i="36"/>
  <c r="C22" i="34"/>
  <c r="C22" i="35"/>
  <c r="C22" i="31"/>
  <c r="C22" i="30"/>
  <c r="C22" i="33"/>
  <c r="C22" i="32"/>
  <c r="C20" i="39"/>
  <c r="C20" i="40"/>
  <c r="C20" i="38"/>
  <c r="C20" i="37"/>
  <c r="C20" i="35"/>
  <c r="C20" i="34"/>
  <c r="C20" i="36"/>
  <c r="C20" i="33"/>
  <c r="C20" i="32"/>
  <c r="C20" i="31"/>
  <c r="C20" i="30"/>
  <c r="C18" i="40"/>
  <c r="C18" i="39"/>
  <c r="C18" i="38"/>
  <c r="C18" i="36"/>
  <c r="C18" i="37"/>
  <c r="C18" i="35"/>
  <c r="C18" i="34"/>
  <c r="C18" i="32"/>
  <c r="C18" i="31"/>
  <c r="C18" i="30"/>
  <c r="C18" i="33"/>
  <c r="C16" i="39"/>
  <c r="C16" i="40"/>
  <c r="C16" i="38"/>
  <c r="C16" i="37"/>
  <c r="C16" i="35"/>
  <c r="C16" i="34"/>
  <c r="C16" i="36"/>
  <c r="C16" i="33"/>
  <c r="C16" i="32"/>
  <c r="C16" i="31"/>
  <c r="C16" i="30"/>
  <c r="C14" i="40"/>
  <c r="C14" i="39"/>
  <c r="C14" i="38"/>
  <c r="C14" i="37"/>
  <c r="C14" i="36"/>
  <c r="C14" i="35"/>
  <c r="C14" i="34"/>
  <c r="C14" i="32"/>
  <c r="C14" i="31"/>
  <c r="C14" i="30"/>
  <c r="C14" i="33"/>
  <c r="C12" i="40"/>
  <c r="C12" i="39"/>
  <c r="C12" i="38"/>
  <c r="C12" i="37"/>
  <c r="C12" i="35"/>
  <c r="C12" i="34"/>
  <c r="C12" i="36"/>
  <c r="C12" i="33"/>
  <c r="C12" i="32"/>
  <c r="C12" i="31"/>
  <c r="C12" i="30"/>
  <c r="C10" i="40"/>
  <c r="C10" i="39"/>
  <c r="C10" i="38"/>
  <c r="C10" i="37"/>
  <c r="C10" i="36"/>
  <c r="C10" i="35"/>
  <c r="C10" i="34"/>
  <c r="C10" i="32"/>
  <c r="C10" i="31"/>
  <c r="C10" i="30"/>
  <c r="C10" i="33"/>
  <c r="B54" i="40"/>
  <c r="B54" i="39"/>
  <c r="B54" i="38"/>
  <c r="B54" i="37"/>
  <c r="B54" i="36"/>
  <c r="B54" i="35"/>
  <c r="B54" i="34"/>
  <c r="B54" i="33"/>
  <c r="B54" i="30"/>
  <c r="B54" i="29"/>
  <c r="B54" i="32"/>
  <c r="B54" i="31"/>
  <c r="B52" i="40"/>
  <c r="B52" i="39"/>
  <c r="B52" i="38"/>
  <c r="B52" i="37"/>
  <c r="B52" i="34"/>
  <c r="B52" i="33"/>
  <c r="B52" i="36"/>
  <c r="B52" i="35"/>
  <c r="B52" i="32"/>
  <c r="B52" i="31"/>
  <c r="B52" i="30"/>
  <c r="B52" i="29"/>
  <c r="B50" i="40"/>
  <c r="B50" i="39"/>
  <c r="B50" i="38"/>
  <c r="B50" i="37"/>
  <c r="B50" i="36"/>
  <c r="B50" i="35"/>
  <c r="B50" i="34"/>
  <c r="B50" i="33"/>
  <c r="B50" i="30"/>
  <c r="B50" i="32"/>
  <c r="B50" i="31"/>
  <c r="B48" i="40"/>
  <c r="B48" i="39"/>
  <c r="B48" i="38"/>
  <c r="B48" i="37"/>
  <c r="B48" i="34"/>
  <c r="B48" i="36"/>
  <c r="B48" i="35"/>
  <c r="B48" i="33"/>
  <c r="B48" i="32"/>
  <c r="B48" i="31"/>
  <c r="B48" i="30"/>
  <c r="B46" i="40"/>
  <c r="B46" i="39"/>
  <c r="B46" i="38"/>
  <c r="B46" i="37"/>
  <c r="B46" i="36"/>
  <c r="B46" i="35"/>
  <c r="B46" i="33"/>
  <c r="B46" i="34"/>
  <c r="B46" i="32"/>
  <c r="B46" i="31"/>
  <c r="B46" i="30"/>
  <c r="B44" i="40"/>
  <c r="B44" i="39"/>
  <c r="B44" i="38"/>
  <c r="B44" i="37"/>
  <c r="B44" i="34"/>
  <c r="B44" i="36"/>
  <c r="B44" i="35"/>
  <c r="B44" i="33"/>
  <c r="B44" i="32"/>
  <c r="B44" i="31"/>
  <c r="B44" i="30"/>
  <c r="B42" i="40"/>
  <c r="B42" i="39"/>
  <c r="B42" i="38"/>
  <c r="B42" i="37"/>
  <c r="B42" i="36"/>
  <c r="B42" i="35"/>
  <c r="B42" i="34"/>
  <c r="B42" i="33"/>
  <c r="B42" i="30"/>
  <c r="B42" i="32"/>
  <c r="B42" i="31"/>
  <c r="B40" i="40"/>
  <c r="B40" i="39"/>
  <c r="B40" i="37"/>
  <c r="B40" i="38"/>
  <c r="B40" i="34"/>
  <c r="B40" i="36"/>
  <c r="B40" i="35"/>
  <c r="B40" i="33"/>
  <c r="B40" i="32"/>
  <c r="B40" i="31"/>
  <c r="B40" i="30"/>
  <c r="B38" i="40"/>
  <c r="B38" i="39"/>
  <c r="B38" i="37"/>
  <c r="B38" i="38"/>
  <c r="B38" i="35"/>
  <c r="B38" i="34"/>
  <c r="B38" i="36"/>
  <c r="B38" i="33"/>
  <c r="B38" i="32"/>
  <c r="B38" i="30"/>
  <c r="B38" i="31"/>
  <c r="B36" i="40"/>
  <c r="B36" i="39"/>
  <c r="B36" i="38"/>
  <c r="B36" i="37"/>
  <c r="B36" i="36"/>
  <c r="B36" i="35"/>
  <c r="B36" i="34"/>
  <c r="B36" i="31"/>
  <c r="B36" i="33"/>
  <c r="B36" i="32"/>
  <c r="B36" i="30"/>
  <c r="B34" i="40"/>
  <c r="B34" i="39"/>
  <c r="B34" i="37"/>
  <c r="B34" i="38"/>
  <c r="B34" i="35"/>
  <c r="B34" i="34"/>
  <c r="B34" i="36"/>
  <c r="B34" i="33"/>
  <c r="B34" i="30"/>
  <c r="B34" i="32"/>
  <c r="B34" i="31"/>
  <c r="B32" i="40"/>
  <c r="B32" i="39"/>
  <c r="B32" i="38"/>
  <c r="B32" i="37"/>
  <c r="B32" i="36"/>
  <c r="B32" i="35"/>
  <c r="B32" i="34"/>
  <c r="B32" i="32"/>
  <c r="B32" i="31"/>
  <c r="B32" i="33"/>
  <c r="B32" i="30"/>
  <c r="B30" i="40"/>
  <c r="B30" i="39"/>
  <c r="B30" i="38"/>
  <c r="B30" i="37"/>
  <c r="B30" i="34"/>
  <c r="B30" i="36"/>
  <c r="B30" i="35"/>
  <c r="B30" i="33"/>
  <c r="B30" i="32"/>
  <c r="B30" i="30"/>
  <c r="B30" i="31"/>
  <c r="B28" i="40"/>
  <c r="B28" i="39"/>
  <c r="B28" i="38"/>
  <c r="B28" i="37"/>
  <c r="B28" i="36"/>
  <c r="B28" i="35"/>
  <c r="B28" i="34"/>
  <c r="B28" i="32"/>
  <c r="B28" i="31"/>
  <c r="B28" i="30"/>
  <c r="B28" i="33"/>
  <c r="B26" i="40"/>
  <c r="B26" i="39"/>
  <c r="B26" i="38"/>
  <c r="B26" i="37"/>
  <c r="B26" i="35"/>
  <c r="B26" i="36"/>
  <c r="B26" i="34"/>
  <c r="B26" i="32"/>
  <c r="B26" i="30"/>
  <c r="B26" i="33"/>
  <c r="B26" i="31"/>
  <c r="B24" i="40"/>
  <c r="B24" i="39"/>
  <c r="B24" i="38"/>
  <c r="B24" i="37"/>
  <c r="B24" i="36"/>
  <c r="B24" i="34"/>
  <c r="B24" i="35"/>
  <c r="B24" i="32"/>
  <c r="B24" i="31"/>
  <c r="B24" i="30"/>
  <c r="B24" i="33"/>
  <c r="B22" i="40"/>
  <c r="B22" i="39"/>
  <c r="B22" i="38"/>
  <c r="B22" i="35"/>
  <c r="B22" i="37"/>
  <c r="B22" i="36"/>
  <c r="B22" i="34"/>
  <c r="B22" i="33"/>
  <c r="B22" i="32"/>
  <c r="B22" i="31"/>
  <c r="B22" i="30"/>
  <c r="B20" i="40"/>
  <c r="B20" i="39"/>
  <c r="B20" i="38"/>
  <c r="B20" i="36"/>
  <c r="B20" i="37"/>
  <c r="B20" i="35"/>
  <c r="B20" i="34"/>
  <c r="B20" i="32"/>
  <c r="B20" i="31"/>
  <c r="B20" i="30"/>
  <c r="B20" i="33"/>
  <c r="B18" i="40"/>
  <c r="B18" i="39"/>
  <c r="B18" i="38"/>
  <c r="B18" i="37"/>
  <c r="B18" i="35"/>
  <c r="B18" i="34"/>
  <c r="B18" i="36"/>
  <c r="B18" i="33"/>
  <c r="B18" i="32"/>
  <c r="B18" i="31"/>
  <c r="B18" i="30"/>
  <c r="B16" i="40"/>
  <c r="B16" i="39"/>
  <c r="B16" i="38"/>
  <c r="B16" i="36"/>
  <c r="B16" i="37"/>
  <c r="B16" i="35"/>
  <c r="B16" i="34"/>
  <c r="B16" i="32"/>
  <c r="B16" i="31"/>
  <c r="B16" i="30"/>
  <c r="B16" i="33"/>
  <c r="B14" i="40"/>
  <c r="B14" i="39"/>
  <c r="B14" i="38"/>
  <c r="B14" i="35"/>
  <c r="B14" i="34"/>
  <c r="B14" i="37"/>
  <c r="B14" i="36"/>
  <c r="B14" i="33"/>
  <c r="B14" i="32"/>
  <c r="B14" i="31"/>
  <c r="B14" i="30"/>
  <c r="B12" i="40"/>
  <c r="B12" i="38"/>
  <c r="B12" i="39"/>
  <c r="B12" i="36"/>
  <c r="B12" i="37"/>
  <c r="B12" i="35"/>
  <c r="B12" i="34"/>
  <c r="B12" i="32"/>
  <c r="B12" i="31"/>
  <c r="B12" i="30"/>
  <c r="B12" i="33"/>
  <c r="B10" i="40"/>
  <c r="B10" i="39"/>
  <c r="B10" i="38"/>
  <c r="B10" i="35"/>
  <c r="B10" i="34"/>
  <c r="B10" i="37"/>
  <c r="B10" i="36"/>
  <c r="B10" i="33"/>
  <c r="B10" i="32"/>
  <c r="B10" i="31"/>
  <c r="B10" i="30"/>
  <c r="B9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C35" i="29"/>
  <c r="C36" i="29"/>
  <c r="B37" i="29"/>
  <c r="B38" i="29"/>
  <c r="C39" i="29"/>
  <c r="C40" i="29"/>
  <c r="C41" i="29"/>
  <c r="C42" i="29"/>
  <c r="C43" i="29"/>
  <c r="C44" i="29"/>
  <c r="C45" i="29"/>
  <c r="B46" i="29"/>
  <c r="B47" i="29"/>
  <c r="C48" i="29"/>
  <c r="C49" i="29"/>
  <c r="B50" i="29"/>
  <c r="O10" i="40"/>
  <c r="O9" i="40"/>
  <c r="O9" i="39"/>
  <c r="O9" i="37"/>
  <c r="O9" i="36"/>
  <c r="O9" i="34"/>
  <c r="O9" i="30"/>
  <c r="O9" i="29"/>
  <c r="O9" i="32"/>
  <c r="O9" i="31"/>
  <c r="O9" i="33"/>
  <c r="O9" i="28"/>
  <c r="O9" i="38"/>
  <c r="O11" i="38"/>
  <c r="O13" i="38"/>
  <c r="O15" i="38"/>
  <c r="O17" i="38"/>
  <c r="O19" i="38"/>
  <c r="O20" i="38"/>
  <c r="O21" i="38"/>
  <c r="O22" i="38"/>
  <c r="O23" i="38"/>
  <c r="O24" i="38"/>
  <c r="O25" i="38"/>
  <c r="O26" i="38"/>
  <c r="O28" i="38"/>
  <c r="O29" i="38"/>
  <c r="O27" i="37"/>
  <c r="O28" i="37"/>
  <c r="O29" i="37"/>
  <c r="O30" i="37"/>
  <c r="O31" i="37"/>
  <c r="O32" i="37"/>
  <c r="O36" i="37"/>
  <c r="O38" i="37"/>
  <c r="O39" i="37"/>
  <c r="O26" i="35"/>
  <c r="O9" i="35"/>
  <c r="O11" i="35"/>
  <c r="O13" i="35"/>
  <c r="O15" i="35"/>
  <c r="O17" i="35"/>
  <c r="O19" i="35"/>
  <c r="O21" i="35"/>
  <c r="O23" i="35"/>
  <c r="O25" i="35"/>
  <c r="O29" i="34"/>
  <c r="O30" i="34"/>
  <c r="O32" i="34"/>
  <c r="O34" i="34"/>
  <c r="O36" i="34"/>
  <c r="O38" i="34"/>
  <c r="O39" i="34"/>
  <c r="O54" i="34"/>
  <c r="O28" i="32"/>
  <c r="O30" i="32"/>
  <c r="O31" i="32"/>
  <c r="O32" i="32"/>
  <c r="O35" i="32"/>
  <c r="O53" i="31"/>
  <c r="O35" i="30"/>
  <c r="O39" i="30"/>
  <c r="O41" i="30"/>
  <c r="O43" i="30"/>
  <c r="O45" i="30"/>
  <c r="O47" i="30"/>
  <c r="O18" i="29"/>
  <c r="O19" i="29"/>
  <c r="O20" i="29"/>
  <c r="O21" i="29"/>
  <c r="O54" i="29"/>
  <c r="O52" i="28"/>
  <c r="O54" i="28"/>
  <c r="K12" i="22"/>
  <c r="N12" i="22"/>
  <c r="K13" i="22"/>
  <c r="N13" i="22"/>
  <c r="K14" i="22"/>
  <c r="N14" i="22"/>
  <c r="K15" i="22"/>
  <c r="N15" i="22"/>
  <c r="K16" i="22"/>
  <c r="N16" i="22"/>
  <c r="K17" i="22"/>
  <c r="N17" i="22"/>
  <c r="K18" i="22"/>
  <c r="N18" i="22"/>
  <c r="K19" i="22"/>
  <c r="N19" i="22"/>
  <c r="K20" i="22"/>
  <c r="N20" i="22"/>
  <c r="K21" i="22"/>
  <c r="N21" i="22"/>
  <c r="K22" i="22"/>
  <c r="N22" i="22"/>
  <c r="K23" i="22"/>
  <c r="N23" i="22"/>
  <c r="K24" i="22"/>
  <c r="N24" i="22"/>
  <c r="K25" i="22"/>
  <c r="N25" i="22"/>
  <c r="K26" i="22"/>
  <c r="N26" i="22"/>
  <c r="K27" i="22"/>
  <c r="N27" i="22"/>
  <c r="K28" i="22"/>
  <c r="N28" i="22"/>
  <c r="K29" i="22"/>
  <c r="N29" i="22"/>
  <c r="K30" i="22"/>
  <c r="N30" i="22"/>
  <c r="K31" i="22"/>
  <c r="N31" i="22"/>
  <c r="K32" i="22"/>
  <c r="N32" i="22"/>
  <c r="K33" i="22"/>
  <c r="N33" i="22"/>
  <c r="K34" i="22"/>
  <c r="N34" i="22"/>
  <c r="K35" i="22"/>
  <c r="N35" i="22"/>
  <c r="K36" i="22"/>
  <c r="N36" i="22"/>
  <c r="K37" i="22"/>
  <c r="N37" i="22"/>
  <c r="K38" i="22"/>
  <c r="N38" i="22"/>
  <c r="K39" i="22"/>
  <c r="N39" i="22"/>
  <c r="K40" i="22"/>
  <c r="N40" i="22"/>
  <c r="K41" i="22"/>
  <c r="N41" i="22"/>
  <c r="K42" i="22"/>
  <c r="N42" i="22"/>
  <c r="K43" i="22"/>
  <c r="N43" i="22"/>
  <c r="K44" i="22"/>
  <c r="N44" i="22"/>
  <c r="K45" i="22"/>
  <c r="N45" i="22"/>
  <c r="K46" i="22"/>
  <c r="N46" i="22"/>
  <c r="K47" i="22"/>
  <c r="N47" i="22"/>
  <c r="K48" i="22"/>
  <c r="N48" i="22"/>
  <c r="K49" i="22"/>
  <c r="N49" i="22"/>
  <c r="K50" i="22"/>
  <c r="N50" i="22"/>
  <c r="K51" i="22"/>
  <c r="N51" i="22"/>
  <c r="K52" i="22"/>
  <c r="N52" i="22"/>
  <c r="K53" i="22"/>
  <c r="N53" i="22"/>
  <c r="K54" i="22"/>
  <c r="N54" i="22"/>
  <c r="D7" i="27" l="1"/>
  <c r="L25" i="22"/>
  <c r="O25" i="22" s="1"/>
  <c r="D26" i="21"/>
  <c r="L23" i="22"/>
  <c r="O23" i="22" s="1"/>
  <c r="D24" i="21"/>
  <c r="L21" i="22"/>
  <c r="O21" i="22" s="1"/>
  <c r="D22" i="21"/>
  <c r="L19" i="22"/>
  <c r="D20" i="21"/>
  <c r="L17" i="22"/>
  <c r="D18" i="21"/>
  <c r="L15" i="22"/>
  <c r="O15" i="22" s="1"/>
  <c r="D16" i="21"/>
  <c r="L13" i="22"/>
  <c r="O13" i="22" s="1"/>
  <c r="D14" i="21"/>
  <c r="L26" i="22"/>
  <c r="D27" i="21"/>
  <c r="L24" i="22"/>
  <c r="D25" i="21"/>
  <c r="L22" i="22"/>
  <c r="D23" i="21"/>
  <c r="L20" i="22"/>
  <c r="O20" i="22" s="1"/>
  <c r="D21" i="21"/>
  <c r="L18" i="22"/>
  <c r="O18" i="22" s="1"/>
  <c r="D19" i="21"/>
  <c r="L16" i="22"/>
  <c r="O16" i="22" s="1"/>
  <c r="D17" i="21"/>
  <c r="L14" i="22"/>
  <c r="D15" i="21"/>
  <c r="L12" i="22"/>
  <c r="O12" i="22" s="1"/>
  <c r="D13" i="21"/>
  <c r="L53" i="22"/>
  <c r="D54" i="21"/>
  <c r="L52" i="22"/>
  <c r="D53" i="21"/>
  <c r="L50" i="22"/>
  <c r="O50" i="22" s="1"/>
  <c r="D51" i="21"/>
  <c r="L49" i="22"/>
  <c r="D50" i="21"/>
  <c r="L48" i="22"/>
  <c r="O48" i="22" s="1"/>
  <c r="D49" i="21"/>
  <c r="L47" i="22"/>
  <c r="O47" i="22" s="1"/>
  <c r="D48" i="21"/>
  <c r="L46" i="22"/>
  <c r="D47" i="21"/>
  <c r="L51" i="22"/>
  <c r="O51" i="22" s="1"/>
  <c r="D52" i="21"/>
  <c r="L45" i="22"/>
  <c r="D46" i="21"/>
  <c r="L44" i="22"/>
  <c r="O44" i="22" s="1"/>
  <c r="D45" i="21"/>
  <c r="L43" i="22"/>
  <c r="O43" i="22" s="1"/>
  <c r="D44" i="21"/>
  <c r="L42" i="22"/>
  <c r="O42" i="22" s="1"/>
  <c r="D43" i="21"/>
  <c r="L41" i="22"/>
  <c r="D42" i="21"/>
  <c r="O41" i="22"/>
  <c r="L40" i="22"/>
  <c r="D41" i="21"/>
  <c r="O40" i="22"/>
  <c r="L54" i="22"/>
  <c r="D55" i="21"/>
  <c r="O54" i="22"/>
  <c r="L39" i="22"/>
  <c r="O39" i="22" s="1"/>
  <c r="D40" i="21"/>
  <c r="L38" i="22"/>
  <c r="O38" i="22" s="1"/>
  <c r="D39" i="21"/>
  <c r="L37" i="22"/>
  <c r="O37" i="22" s="1"/>
  <c r="D38" i="21"/>
  <c r="L36" i="22"/>
  <c r="D37" i="21"/>
  <c r="O36" i="22"/>
  <c r="L35" i="22"/>
  <c r="D36" i="21"/>
  <c r="L34" i="22"/>
  <c r="D35" i="21"/>
  <c r="O34" i="22"/>
  <c r="L33" i="22"/>
  <c r="O33" i="22" s="1"/>
  <c r="D34" i="21"/>
  <c r="L32" i="22"/>
  <c r="O32" i="22" s="1"/>
  <c r="D33" i="21"/>
  <c r="L31" i="22"/>
  <c r="D32" i="21"/>
  <c r="O31" i="22"/>
  <c r="L30" i="22"/>
  <c r="D31" i="21"/>
  <c r="O30" i="22"/>
  <c r="L29" i="22"/>
  <c r="D30" i="21"/>
  <c r="O29" i="22"/>
  <c r="L28" i="22"/>
  <c r="O28" i="22" s="1"/>
  <c r="D29" i="21"/>
  <c r="L27" i="22"/>
  <c r="O27" i="22" s="1"/>
  <c r="D28" i="21"/>
  <c r="O26" i="22"/>
  <c r="O24" i="22"/>
  <c r="O22" i="22"/>
  <c r="O19" i="22"/>
  <c r="O17" i="22"/>
  <c r="O14" i="22"/>
  <c r="O52" i="22"/>
  <c r="O46" i="22"/>
  <c r="O53" i="22"/>
  <c r="O49" i="22"/>
  <c r="O45" i="22"/>
  <c r="O35" i="22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C10" i="21"/>
  <c r="B7" i="27" s="1"/>
  <c r="B11" i="21"/>
  <c r="D10" i="22" s="1"/>
  <c r="B12" i="21"/>
  <c r="D11" i="22" s="1"/>
  <c r="B13" i="21"/>
  <c r="D12" i="22" s="1"/>
  <c r="B14" i="21"/>
  <c r="D13" i="22" s="1"/>
  <c r="B15" i="21"/>
  <c r="D14" i="22" s="1"/>
  <c r="B16" i="21"/>
  <c r="D15" i="22" s="1"/>
  <c r="B17" i="21"/>
  <c r="D16" i="22" s="1"/>
  <c r="B18" i="21"/>
  <c r="D17" i="22" s="1"/>
  <c r="B19" i="21"/>
  <c r="D18" i="22" s="1"/>
  <c r="B20" i="21"/>
  <c r="D19" i="22" s="1"/>
  <c r="B21" i="21"/>
  <c r="D20" i="22" s="1"/>
  <c r="B22" i="21"/>
  <c r="D21" i="22" s="1"/>
  <c r="B23" i="21"/>
  <c r="D22" i="22" s="1"/>
  <c r="B24" i="21"/>
  <c r="D23" i="22" s="1"/>
  <c r="B25" i="21"/>
  <c r="D24" i="22" s="1"/>
  <c r="B26" i="21"/>
  <c r="D25" i="22" s="1"/>
  <c r="B27" i="21"/>
  <c r="D26" i="22" s="1"/>
  <c r="B28" i="21"/>
  <c r="D27" i="22" s="1"/>
  <c r="B29" i="21"/>
  <c r="D28" i="22" s="1"/>
  <c r="B30" i="21"/>
  <c r="D29" i="22" s="1"/>
  <c r="B31" i="21"/>
  <c r="D30" i="22" s="1"/>
  <c r="B32" i="21"/>
  <c r="D31" i="22" s="1"/>
  <c r="B33" i="21"/>
  <c r="D32" i="22" s="1"/>
  <c r="B34" i="21"/>
  <c r="D33" i="22" s="1"/>
  <c r="B35" i="21"/>
  <c r="D34" i="22" s="1"/>
  <c r="B36" i="21"/>
  <c r="D35" i="22" s="1"/>
  <c r="B37" i="21"/>
  <c r="D36" i="22" s="1"/>
  <c r="B38" i="21"/>
  <c r="D37" i="22" s="1"/>
  <c r="B39" i="21"/>
  <c r="D38" i="22" s="1"/>
  <c r="B40" i="21"/>
  <c r="D39" i="22" s="1"/>
  <c r="B41" i="21"/>
  <c r="D40" i="22" s="1"/>
  <c r="B42" i="21"/>
  <c r="D41" i="22" s="1"/>
  <c r="B43" i="21"/>
  <c r="D42" i="22" s="1"/>
  <c r="B44" i="21"/>
  <c r="D43" i="22" s="1"/>
  <c r="B45" i="21"/>
  <c r="D44" i="22" s="1"/>
  <c r="B46" i="21"/>
  <c r="D45" i="22" s="1"/>
  <c r="B47" i="21"/>
  <c r="D46" i="22" s="1"/>
  <c r="B48" i="21"/>
  <c r="D47" i="22" s="1"/>
  <c r="B49" i="21"/>
  <c r="D48" i="22" s="1"/>
  <c r="B50" i="21"/>
  <c r="D49" i="22" s="1"/>
  <c r="B51" i="21"/>
  <c r="D50" i="22" s="1"/>
  <c r="B52" i="21"/>
  <c r="D51" i="22" s="1"/>
  <c r="B53" i="21"/>
  <c r="D52" i="22" s="1"/>
  <c r="B54" i="21"/>
  <c r="D53" i="22" s="1"/>
  <c r="B55" i="21"/>
  <c r="D54" i="22" s="1"/>
  <c r="B10" i="21"/>
  <c r="D9" i="22" s="1"/>
  <c r="AL45" i="21"/>
  <c r="AM45" i="21" s="1"/>
  <c r="AU46" i="21"/>
  <c r="AV46" i="21" s="1"/>
  <c r="BW46" i="21"/>
  <c r="CG46" i="21"/>
  <c r="AU49" i="21"/>
  <c r="AV49" i="21" s="1"/>
  <c r="CB49" i="21"/>
  <c r="AU51" i="21"/>
  <c r="AV51" i="21" s="1"/>
  <c r="BR51" i="21"/>
  <c r="CB51" i="21"/>
  <c r="AU52" i="21"/>
  <c r="AV52" i="21" s="1"/>
  <c r="BW52" i="21"/>
  <c r="CG52" i="21"/>
  <c r="BM52" i="21" l="1"/>
  <c r="BM46" i="21"/>
  <c r="BD55" i="21"/>
  <c r="BE55" i="21" s="1"/>
  <c r="BH55" i="21" s="1"/>
  <c r="K52" i="27" s="1"/>
  <c r="BD54" i="21"/>
  <c r="BE54" i="21" s="1"/>
  <c r="BD53" i="21"/>
  <c r="BE53" i="21" s="1"/>
  <c r="BD48" i="21"/>
  <c r="BE48" i="21" s="1"/>
  <c r="BD47" i="21"/>
  <c r="J44" i="27" s="1"/>
  <c r="AL55" i="21"/>
  <c r="AM55" i="21" s="1"/>
  <c r="AL53" i="21"/>
  <c r="AM53" i="21" s="1"/>
  <c r="AL47" i="21"/>
  <c r="AM47" i="21" s="1"/>
  <c r="AP47" i="21" s="1"/>
  <c r="E44" i="27" s="1"/>
  <c r="H52" i="21"/>
  <c r="H54" i="21"/>
  <c r="AY52" i="21"/>
  <c r="H49" i="27" s="1"/>
  <c r="G49" i="27"/>
  <c r="G46" i="27"/>
  <c r="D44" i="27"/>
  <c r="G43" i="27"/>
  <c r="AP45" i="21"/>
  <c r="E42" i="27" s="1"/>
  <c r="D42" i="27"/>
  <c r="D54" i="40"/>
  <c r="D54" i="39"/>
  <c r="D54" i="37"/>
  <c r="D54" i="35"/>
  <c r="D54" i="38"/>
  <c r="D54" i="36"/>
  <c r="D54" i="34"/>
  <c r="D54" i="32"/>
  <c r="D54" i="33"/>
  <c r="D54" i="31"/>
  <c r="D54" i="29"/>
  <c r="D54" i="28"/>
  <c r="D54" i="30"/>
  <c r="D52" i="40"/>
  <c r="D52" i="39"/>
  <c r="D52" i="37"/>
  <c r="D52" i="35"/>
  <c r="D52" i="38"/>
  <c r="D52" i="36"/>
  <c r="D52" i="34"/>
  <c r="D52" i="32"/>
  <c r="D52" i="33"/>
  <c r="D52" i="31"/>
  <c r="D52" i="29"/>
  <c r="D52" i="28"/>
  <c r="D52" i="30"/>
  <c r="D50" i="40"/>
  <c r="D50" i="39"/>
  <c r="D50" i="37"/>
  <c r="D50" i="35"/>
  <c r="D50" i="38"/>
  <c r="D50" i="36"/>
  <c r="D50" i="34"/>
  <c r="D50" i="32"/>
  <c r="D50" i="33"/>
  <c r="D50" i="31"/>
  <c r="D50" i="29"/>
  <c r="D50" i="28"/>
  <c r="D50" i="30"/>
  <c r="D48" i="40"/>
  <c r="D48" i="39"/>
  <c r="D48" i="37"/>
  <c r="D48" i="35"/>
  <c r="D48" i="38"/>
  <c r="D48" i="36"/>
  <c r="D48" i="34"/>
  <c r="D48" i="32"/>
  <c r="D48" i="33"/>
  <c r="D48" i="31"/>
  <c r="D48" i="29"/>
  <c r="D48" i="28"/>
  <c r="D48" i="30"/>
  <c r="D46" i="40"/>
  <c r="D46" i="39"/>
  <c r="D46" i="37"/>
  <c r="D46" i="38"/>
  <c r="D46" i="36"/>
  <c r="D46" i="34"/>
  <c r="D46" i="32"/>
  <c r="D46" i="35"/>
  <c r="D46" i="33"/>
  <c r="D46" i="31"/>
  <c r="D46" i="29"/>
  <c r="D46" i="28"/>
  <c r="D46" i="30"/>
  <c r="D44" i="40"/>
  <c r="D44" i="39"/>
  <c r="D44" i="37"/>
  <c r="D44" i="38"/>
  <c r="D44" i="36"/>
  <c r="D44" i="34"/>
  <c r="D44" i="32"/>
  <c r="D44" i="35"/>
  <c r="D44" i="33"/>
  <c r="D44" i="31"/>
  <c r="D44" i="29"/>
  <c r="D44" i="28"/>
  <c r="D44" i="30"/>
  <c r="D42" i="40"/>
  <c r="D42" i="39"/>
  <c r="D42" i="37"/>
  <c r="D42" i="38"/>
  <c r="D42" i="36"/>
  <c r="D42" i="34"/>
  <c r="D42" i="32"/>
  <c r="D42" i="35"/>
  <c r="D42" i="33"/>
  <c r="D42" i="31"/>
  <c r="D42" i="29"/>
  <c r="D42" i="28"/>
  <c r="D42" i="30"/>
  <c r="D40" i="40"/>
  <c r="D40" i="39"/>
  <c r="D40" i="37"/>
  <c r="D40" i="38"/>
  <c r="D40" i="36"/>
  <c r="D40" i="34"/>
  <c r="D40" i="32"/>
  <c r="D40" i="35"/>
  <c r="D40" i="33"/>
  <c r="D40" i="31"/>
  <c r="D40" i="29"/>
  <c r="D40" i="28"/>
  <c r="D40" i="30"/>
  <c r="D38" i="40"/>
  <c r="D38" i="39"/>
  <c r="D38" i="37"/>
  <c r="D38" i="38"/>
  <c r="D38" i="36"/>
  <c r="D38" i="34"/>
  <c r="D38" i="32"/>
  <c r="D38" i="35"/>
  <c r="D38" i="33"/>
  <c r="D38" i="31"/>
  <c r="D38" i="29"/>
  <c r="D38" i="28"/>
  <c r="D38" i="30"/>
  <c r="D36" i="40"/>
  <c r="D36" i="39"/>
  <c r="D36" i="37"/>
  <c r="D36" i="38"/>
  <c r="D36" i="36"/>
  <c r="D36" i="34"/>
  <c r="D36" i="32"/>
  <c r="D36" i="35"/>
  <c r="D36" i="33"/>
  <c r="D36" i="31"/>
  <c r="D36" i="29"/>
  <c r="D36" i="28"/>
  <c r="D36" i="30"/>
  <c r="D34" i="40"/>
  <c r="D34" i="39"/>
  <c r="D34" i="37"/>
  <c r="D34" i="38"/>
  <c r="D34" i="36"/>
  <c r="D34" i="34"/>
  <c r="D34" i="32"/>
  <c r="D34" i="35"/>
  <c r="D34" i="33"/>
  <c r="D34" i="31"/>
  <c r="D34" i="29"/>
  <c r="D34" i="28"/>
  <c r="D34" i="30"/>
  <c r="D32" i="40"/>
  <c r="D32" i="39"/>
  <c r="D32" i="37"/>
  <c r="D32" i="38"/>
  <c r="D32" i="36"/>
  <c r="D32" i="34"/>
  <c r="D32" i="32"/>
  <c r="D32" i="35"/>
  <c r="D32" i="33"/>
  <c r="D32" i="31"/>
  <c r="D32" i="29"/>
  <c r="D32" i="28"/>
  <c r="D32" i="30"/>
  <c r="D30" i="40"/>
  <c r="D30" i="39"/>
  <c r="D30" i="37"/>
  <c r="D30" i="38"/>
  <c r="D30" i="36"/>
  <c r="D30" i="34"/>
  <c r="D30" i="32"/>
  <c r="D30" i="35"/>
  <c r="D30" i="33"/>
  <c r="D30" i="31"/>
  <c r="D30" i="29"/>
  <c r="D30" i="28"/>
  <c r="D30" i="30"/>
  <c r="D28" i="40"/>
  <c r="D28" i="39"/>
  <c r="D28" i="37"/>
  <c r="D28" i="38"/>
  <c r="D28" i="36"/>
  <c r="D28" i="34"/>
  <c r="D28" i="32"/>
  <c r="D28" i="35"/>
  <c r="D28" i="33"/>
  <c r="D28" i="31"/>
  <c r="D28" i="29"/>
  <c r="D28" i="28"/>
  <c r="D28" i="30"/>
  <c r="D26" i="40"/>
  <c r="D26" i="39"/>
  <c r="D26" i="37"/>
  <c r="D26" i="38"/>
  <c r="D26" i="36"/>
  <c r="D26" i="34"/>
  <c r="D26" i="32"/>
  <c r="D26" i="35"/>
  <c r="D26" i="33"/>
  <c r="D26" i="31"/>
  <c r="D26" i="29"/>
  <c r="D26" i="28"/>
  <c r="D26" i="30"/>
  <c r="D24" i="40"/>
  <c r="D24" i="39"/>
  <c r="D24" i="37"/>
  <c r="D24" i="38"/>
  <c r="D24" i="36"/>
  <c r="D24" i="34"/>
  <c r="D24" i="32"/>
  <c r="D24" i="35"/>
  <c r="D24" i="33"/>
  <c r="D24" i="31"/>
  <c r="D24" i="29"/>
  <c r="D24" i="28"/>
  <c r="D24" i="30"/>
  <c r="D22" i="40"/>
  <c r="D22" i="37"/>
  <c r="D22" i="39"/>
  <c r="D22" i="38"/>
  <c r="D22" i="36"/>
  <c r="D22" i="34"/>
  <c r="D22" i="32"/>
  <c r="D22" i="35"/>
  <c r="D22" i="33"/>
  <c r="D22" i="31"/>
  <c r="D22" i="29"/>
  <c r="D22" i="28"/>
  <c r="D22" i="30"/>
  <c r="D20" i="40"/>
  <c r="D20" i="37"/>
  <c r="D20" i="39"/>
  <c r="D20" i="38"/>
  <c r="D20" i="36"/>
  <c r="D20" i="34"/>
  <c r="D20" i="35"/>
  <c r="D20" i="33"/>
  <c r="D20" i="31"/>
  <c r="D20" i="29"/>
  <c r="D20" i="28"/>
  <c r="D20" i="32"/>
  <c r="D20" i="30"/>
  <c r="D18" i="40"/>
  <c r="D18" i="39"/>
  <c r="D18" i="37"/>
  <c r="D18" i="38"/>
  <c r="D18" i="36"/>
  <c r="D18" i="34"/>
  <c r="D18" i="35"/>
  <c r="D18" i="33"/>
  <c r="D18" i="31"/>
  <c r="D18" i="29"/>
  <c r="D18" i="28"/>
  <c r="D18" i="32"/>
  <c r="D18" i="30"/>
  <c r="D16" i="40"/>
  <c r="D16" i="39"/>
  <c r="D16" i="37"/>
  <c r="D16" i="38"/>
  <c r="D16" i="36"/>
  <c r="D16" i="34"/>
  <c r="D16" i="35"/>
  <c r="D16" i="33"/>
  <c r="D16" i="31"/>
  <c r="D16" i="29"/>
  <c r="D16" i="28"/>
  <c r="D16" i="32"/>
  <c r="D16" i="30"/>
  <c r="D14" i="40"/>
  <c r="D14" i="39"/>
  <c r="D14" i="37"/>
  <c r="D14" i="38"/>
  <c r="D14" i="36"/>
  <c r="D14" i="34"/>
  <c r="D14" i="35"/>
  <c r="D14" i="33"/>
  <c r="D14" i="31"/>
  <c r="D14" i="29"/>
  <c r="D14" i="28"/>
  <c r="D14" i="32"/>
  <c r="D14" i="30"/>
  <c r="D12" i="40"/>
  <c r="D12" i="39"/>
  <c r="D12" i="37"/>
  <c r="D12" i="38"/>
  <c r="D12" i="36"/>
  <c r="D12" i="34"/>
  <c r="D12" i="35"/>
  <c r="D12" i="33"/>
  <c r="D12" i="31"/>
  <c r="D12" i="29"/>
  <c r="D12" i="28"/>
  <c r="D12" i="32"/>
  <c r="D12" i="30"/>
  <c r="D10" i="40"/>
  <c r="D10" i="39"/>
  <c r="D10" i="37"/>
  <c r="D10" i="38"/>
  <c r="D10" i="36"/>
  <c r="D10" i="34"/>
  <c r="D10" i="35"/>
  <c r="D10" i="33"/>
  <c r="D10" i="31"/>
  <c r="D10" i="29"/>
  <c r="D10" i="28"/>
  <c r="D10" i="32"/>
  <c r="D10" i="30"/>
  <c r="E54" i="22"/>
  <c r="E54" i="39"/>
  <c r="E54" i="40"/>
  <c r="E54" i="38"/>
  <c r="E54" i="36"/>
  <c r="E54" i="37"/>
  <c r="E54" i="35"/>
  <c r="E54" i="33"/>
  <c r="E54" i="34"/>
  <c r="E54" i="32"/>
  <c r="E54" i="30"/>
  <c r="E54" i="31"/>
  <c r="E54" i="29"/>
  <c r="E54" i="28"/>
  <c r="E52" i="22"/>
  <c r="E52" i="39"/>
  <c r="E52" i="40"/>
  <c r="E52" i="38"/>
  <c r="E52" i="36"/>
  <c r="E52" i="37"/>
  <c r="E52" i="35"/>
  <c r="E52" i="33"/>
  <c r="E52" i="34"/>
  <c r="E52" i="32"/>
  <c r="E52" i="30"/>
  <c r="E52" i="31"/>
  <c r="E52" i="29"/>
  <c r="E52" i="28"/>
  <c r="E50" i="22"/>
  <c r="E50" i="39"/>
  <c r="E50" i="40"/>
  <c r="E50" i="38"/>
  <c r="E50" i="36"/>
  <c r="E50" i="37"/>
  <c r="E50" i="35"/>
  <c r="E50" i="33"/>
  <c r="E50" i="34"/>
  <c r="E50" i="32"/>
  <c r="E50" i="30"/>
  <c r="E50" i="31"/>
  <c r="E50" i="29"/>
  <c r="E50" i="28"/>
  <c r="E48" i="22"/>
  <c r="E48" i="39"/>
  <c r="E48" i="40"/>
  <c r="E48" i="38"/>
  <c r="E48" i="36"/>
  <c r="E48" i="37"/>
  <c r="E48" i="35"/>
  <c r="E48" i="33"/>
  <c r="E48" i="34"/>
  <c r="E48" i="32"/>
  <c r="E48" i="30"/>
  <c r="E48" i="31"/>
  <c r="E48" i="29"/>
  <c r="E48" i="28"/>
  <c r="E46" i="22"/>
  <c r="E46" i="39"/>
  <c r="E46" i="40"/>
  <c r="E46" i="38"/>
  <c r="E46" i="36"/>
  <c r="E46" i="37"/>
  <c r="E46" i="35"/>
  <c r="E46" i="33"/>
  <c r="E46" i="34"/>
  <c r="E46" i="32"/>
  <c r="E46" i="30"/>
  <c r="E46" i="31"/>
  <c r="E46" i="29"/>
  <c r="E46" i="28"/>
  <c r="E44" i="22"/>
  <c r="E44" i="39"/>
  <c r="E44" i="40"/>
  <c r="E44" i="38"/>
  <c r="E44" i="36"/>
  <c r="E44" i="37"/>
  <c r="E44" i="35"/>
  <c r="E44" i="33"/>
  <c r="E44" i="34"/>
  <c r="E44" i="32"/>
  <c r="E44" i="30"/>
  <c r="E44" i="31"/>
  <c r="E44" i="29"/>
  <c r="E44" i="28"/>
  <c r="E42" i="22"/>
  <c r="E42" i="39"/>
  <c r="E42" i="40"/>
  <c r="E42" i="38"/>
  <c r="E42" i="36"/>
  <c r="E42" i="37"/>
  <c r="E42" i="35"/>
  <c r="E42" i="33"/>
  <c r="E42" i="34"/>
  <c r="E42" i="32"/>
  <c r="E42" i="30"/>
  <c r="E42" i="31"/>
  <c r="E42" i="29"/>
  <c r="E42" i="28"/>
  <c r="E40" i="22"/>
  <c r="E40" i="39"/>
  <c r="E40" i="40"/>
  <c r="E40" i="38"/>
  <c r="E40" i="36"/>
  <c r="E40" i="37"/>
  <c r="E40" i="35"/>
  <c r="E40" i="33"/>
  <c r="E40" i="34"/>
  <c r="E40" i="32"/>
  <c r="E40" i="30"/>
  <c r="E40" i="31"/>
  <c r="E40" i="29"/>
  <c r="E40" i="28"/>
  <c r="E38" i="22"/>
  <c r="E38" i="39"/>
  <c r="E38" i="40"/>
  <c r="E38" i="38"/>
  <c r="E38" i="36"/>
  <c r="E38" i="37"/>
  <c r="E38" i="35"/>
  <c r="E38" i="33"/>
  <c r="E38" i="34"/>
  <c r="E38" i="32"/>
  <c r="E38" i="30"/>
  <c r="E38" i="31"/>
  <c r="E38" i="29"/>
  <c r="E38" i="28"/>
  <c r="E36" i="22"/>
  <c r="E36" i="39"/>
  <c r="E36" i="40"/>
  <c r="E36" i="38"/>
  <c r="E36" i="36"/>
  <c r="E36" i="37"/>
  <c r="E36" i="35"/>
  <c r="E36" i="33"/>
  <c r="E36" i="34"/>
  <c r="E36" i="32"/>
  <c r="E36" i="30"/>
  <c r="E36" i="31"/>
  <c r="E36" i="29"/>
  <c r="E36" i="28"/>
  <c r="E34" i="22"/>
  <c r="E34" i="39"/>
  <c r="E34" i="40"/>
  <c r="E34" i="38"/>
  <c r="E34" i="36"/>
  <c r="E34" i="37"/>
  <c r="E34" i="35"/>
  <c r="E34" i="33"/>
  <c r="E34" i="34"/>
  <c r="E34" i="32"/>
  <c r="E34" i="30"/>
  <c r="E34" i="31"/>
  <c r="E34" i="29"/>
  <c r="E34" i="28"/>
  <c r="E32" i="22"/>
  <c r="E32" i="39"/>
  <c r="E32" i="40"/>
  <c r="E32" i="38"/>
  <c r="E32" i="36"/>
  <c r="E32" i="37"/>
  <c r="E32" i="35"/>
  <c r="E32" i="33"/>
  <c r="E32" i="34"/>
  <c r="E32" i="32"/>
  <c r="E32" i="30"/>
  <c r="E32" i="31"/>
  <c r="E32" i="29"/>
  <c r="E32" i="28"/>
  <c r="E30" i="22"/>
  <c r="E30" i="39"/>
  <c r="E30" i="40"/>
  <c r="E30" i="38"/>
  <c r="E30" i="36"/>
  <c r="E30" i="37"/>
  <c r="E30" i="35"/>
  <c r="E30" i="33"/>
  <c r="E30" i="34"/>
  <c r="E30" i="32"/>
  <c r="E30" i="30"/>
  <c r="E30" i="31"/>
  <c r="E30" i="29"/>
  <c r="E30" i="28"/>
  <c r="E28" i="22"/>
  <c r="E28" i="39"/>
  <c r="E28" i="40"/>
  <c r="E28" i="38"/>
  <c r="E28" i="36"/>
  <c r="E28" i="37"/>
  <c r="E28" i="35"/>
  <c r="E28" i="33"/>
  <c r="E28" i="34"/>
  <c r="E28" i="32"/>
  <c r="E28" i="30"/>
  <c r="E28" i="31"/>
  <c r="E28" i="29"/>
  <c r="E28" i="28"/>
  <c r="E26" i="22"/>
  <c r="E26" i="39"/>
  <c r="E26" i="40"/>
  <c r="E26" i="38"/>
  <c r="E26" i="36"/>
  <c r="E26" i="37"/>
  <c r="E26" i="35"/>
  <c r="E26" i="33"/>
  <c r="E26" i="34"/>
  <c r="E26" i="32"/>
  <c r="E26" i="30"/>
  <c r="E26" i="31"/>
  <c r="E26" i="29"/>
  <c r="E26" i="28"/>
  <c r="E24" i="22"/>
  <c r="E24" i="39"/>
  <c r="E24" i="40"/>
  <c r="E24" i="38"/>
  <c r="E24" i="36"/>
  <c r="E24" i="37"/>
  <c r="E24" i="35"/>
  <c r="E24" i="33"/>
  <c r="E24" i="34"/>
  <c r="E24" i="32"/>
  <c r="E24" i="30"/>
  <c r="E24" i="31"/>
  <c r="E24" i="29"/>
  <c r="E24" i="28"/>
  <c r="E22" i="22"/>
  <c r="E22" i="39"/>
  <c r="E22" i="40"/>
  <c r="E22" i="38"/>
  <c r="E22" i="36"/>
  <c r="E22" i="37"/>
  <c r="E22" i="35"/>
  <c r="E22" i="33"/>
  <c r="E22" i="34"/>
  <c r="E22" i="32"/>
  <c r="E22" i="30"/>
  <c r="E22" i="31"/>
  <c r="E22" i="29"/>
  <c r="E22" i="28"/>
  <c r="E20" i="22"/>
  <c r="E20" i="39"/>
  <c r="E20" i="40"/>
  <c r="E20" i="38"/>
  <c r="E20" i="36"/>
  <c r="E20" i="37"/>
  <c r="E20" i="35"/>
  <c r="E20" i="33"/>
  <c r="E20" i="34"/>
  <c r="E20" i="32"/>
  <c r="E20" i="30"/>
  <c r="E20" i="31"/>
  <c r="E20" i="29"/>
  <c r="E20" i="28"/>
  <c r="E18" i="22"/>
  <c r="E18" i="40"/>
  <c r="E18" i="38"/>
  <c r="E18" i="36"/>
  <c r="E18" i="39"/>
  <c r="E18" i="37"/>
  <c r="E18" i="35"/>
  <c r="E18" i="33"/>
  <c r="E18" i="34"/>
  <c r="E18" i="32"/>
  <c r="E18" i="30"/>
  <c r="E18" i="31"/>
  <c r="E18" i="29"/>
  <c r="E18" i="28"/>
  <c r="E16" i="22"/>
  <c r="E16" i="40"/>
  <c r="E16" i="38"/>
  <c r="E16" i="36"/>
  <c r="E16" i="39"/>
  <c r="E16" i="37"/>
  <c r="E16" i="35"/>
  <c r="E16" i="33"/>
  <c r="E16" i="34"/>
  <c r="E16" i="32"/>
  <c r="E16" i="30"/>
  <c r="E16" i="31"/>
  <c r="E16" i="29"/>
  <c r="E16" i="28"/>
  <c r="E14" i="22"/>
  <c r="E14" i="40"/>
  <c r="E14" i="38"/>
  <c r="E14" i="36"/>
  <c r="E14" i="39"/>
  <c r="E14" i="37"/>
  <c r="E14" i="35"/>
  <c r="E14" i="33"/>
  <c r="E14" i="34"/>
  <c r="E14" i="32"/>
  <c r="E14" i="30"/>
  <c r="E14" i="31"/>
  <c r="E14" i="29"/>
  <c r="E14" i="28"/>
  <c r="E12" i="22"/>
  <c r="E12" i="40"/>
  <c r="E12" i="38"/>
  <c r="E12" i="36"/>
  <c r="E12" i="39"/>
  <c r="E12" i="37"/>
  <c r="E12" i="35"/>
  <c r="E12" i="33"/>
  <c r="E12" i="34"/>
  <c r="E12" i="32"/>
  <c r="E12" i="30"/>
  <c r="E12" i="31"/>
  <c r="E12" i="29"/>
  <c r="E12" i="28"/>
  <c r="E10" i="40"/>
  <c r="E10" i="38"/>
  <c r="E10" i="36"/>
  <c r="E10" i="39"/>
  <c r="E10" i="37"/>
  <c r="E10" i="35"/>
  <c r="E10" i="33"/>
  <c r="E10" i="34"/>
  <c r="E10" i="32"/>
  <c r="E10" i="30"/>
  <c r="E10" i="31"/>
  <c r="E10" i="29"/>
  <c r="E10" i="28"/>
  <c r="AP55" i="21"/>
  <c r="E52" i="27" s="1"/>
  <c r="J51" i="27"/>
  <c r="G48" i="27"/>
  <c r="AU55" i="21"/>
  <c r="AV55" i="21" s="1"/>
  <c r="CG54" i="21"/>
  <c r="BW54" i="21"/>
  <c r="BM54" i="21"/>
  <c r="AU54" i="21"/>
  <c r="AV54" i="21" s="1"/>
  <c r="CB53" i="21"/>
  <c r="BR53" i="21"/>
  <c r="AU53" i="21"/>
  <c r="AV53" i="21" s="1"/>
  <c r="BD52" i="21"/>
  <c r="BE52" i="21" s="1"/>
  <c r="BD51" i="21"/>
  <c r="BE51" i="21" s="1"/>
  <c r="AL51" i="21"/>
  <c r="AM51" i="21" s="1"/>
  <c r="CG50" i="21"/>
  <c r="BW50" i="21"/>
  <c r="BM50" i="21"/>
  <c r="AU50" i="21"/>
  <c r="AV50" i="21" s="1"/>
  <c r="BD49" i="21"/>
  <c r="BE49" i="21" s="1"/>
  <c r="AL49" i="21"/>
  <c r="AM49" i="21" s="1"/>
  <c r="CG48" i="21"/>
  <c r="BW48" i="21"/>
  <c r="BM48" i="21"/>
  <c r="AU47" i="21"/>
  <c r="AV47" i="21" s="1"/>
  <c r="CG45" i="21"/>
  <c r="CB45" i="21"/>
  <c r="BW45" i="21"/>
  <c r="BR45" i="21"/>
  <c r="BM45" i="21"/>
  <c r="AU45" i="21"/>
  <c r="AV45" i="21" s="1"/>
  <c r="D9" i="40"/>
  <c r="D9" i="39"/>
  <c r="D9" i="37"/>
  <c r="D9" i="38"/>
  <c r="D9" i="36"/>
  <c r="D9" i="34"/>
  <c r="D9" i="35"/>
  <c r="D9" i="33"/>
  <c r="D9" i="31"/>
  <c r="D9" i="29"/>
  <c r="D9" i="32"/>
  <c r="D9" i="30"/>
  <c r="D9" i="28"/>
  <c r="D53" i="40"/>
  <c r="D53" i="39"/>
  <c r="D53" i="37"/>
  <c r="D53" i="35"/>
  <c r="D53" i="38"/>
  <c r="D53" i="36"/>
  <c r="D53" i="34"/>
  <c r="D53" i="32"/>
  <c r="D53" i="33"/>
  <c r="D53" i="31"/>
  <c r="D53" i="29"/>
  <c r="D53" i="28"/>
  <c r="D53" i="30"/>
  <c r="D51" i="40"/>
  <c r="D51" i="39"/>
  <c r="D51" i="37"/>
  <c r="D51" i="35"/>
  <c r="D51" i="38"/>
  <c r="D51" i="36"/>
  <c r="D51" i="34"/>
  <c r="D51" i="32"/>
  <c r="D51" i="33"/>
  <c r="D51" i="31"/>
  <c r="D51" i="29"/>
  <c r="D51" i="28"/>
  <c r="D51" i="30"/>
  <c r="D49" i="40"/>
  <c r="D49" i="39"/>
  <c r="D49" i="37"/>
  <c r="D49" i="35"/>
  <c r="D49" i="38"/>
  <c r="D49" i="36"/>
  <c r="D49" i="34"/>
  <c r="D49" i="32"/>
  <c r="D49" i="33"/>
  <c r="D49" i="31"/>
  <c r="D49" i="29"/>
  <c r="D49" i="28"/>
  <c r="D49" i="30"/>
  <c r="D47" i="40"/>
  <c r="D47" i="39"/>
  <c r="D47" i="37"/>
  <c r="D47" i="38"/>
  <c r="D47" i="36"/>
  <c r="D47" i="34"/>
  <c r="D47" i="32"/>
  <c r="D47" i="35"/>
  <c r="D47" i="33"/>
  <c r="D47" i="31"/>
  <c r="D47" i="29"/>
  <c r="D47" i="28"/>
  <c r="D47" i="30"/>
  <c r="D45" i="40"/>
  <c r="D45" i="39"/>
  <c r="D45" i="37"/>
  <c r="D45" i="38"/>
  <c r="D45" i="36"/>
  <c r="D45" i="34"/>
  <c r="D45" i="32"/>
  <c r="D45" i="35"/>
  <c r="D45" i="33"/>
  <c r="D45" i="31"/>
  <c r="D45" i="29"/>
  <c r="D45" i="28"/>
  <c r="D45" i="30"/>
  <c r="D43" i="40"/>
  <c r="D43" i="39"/>
  <c r="D43" i="37"/>
  <c r="D43" i="38"/>
  <c r="D43" i="36"/>
  <c r="D43" i="34"/>
  <c r="D43" i="32"/>
  <c r="D43" i="35"/>
  <c r="D43" i="33"/>
  <c r="D43" i="31"/>
  <c r="D43" i="29"/>
  <c r="D43" i="28"/>
  <c r="D43" i="30"/>
  <c r="D41" i="40"/>
  <c r="D41" i="39"/>
  <c r="D41" i="37"/>
  <c r="D41" i="38"/>
  <c r="D41" i="36"/>
  <c r="D41" i="34"/>
  <c r="D41" i="32"/>
  <c r="D41" i="35"/>
  <c r="D41" i="33"/>
  <c r="D41" i="31"/>
  <c r="D41" i="29"/>
  <c r="D41" i="28"/>
  <c r="D41" i="30"/>
  <c r="D39" i="40"/>
  <c r="D39" i="39"/>
  <c r="D39" i="37"/>
  <c r="D39" i="38"/>
  <c r="D39" i="36"/>
  <c r="D39" i="34"/>
  <c r="D39" i="32"/>
  <c r="D39" i="35"/>
  <c r="D39" i="33"/>
  <c r="D39" i="31"/>
  <c r="D39" i="29"/>
  <c r="D39" i="28"/>
  <c r="D39" i="30"/>
  <c r="D37" i="40"/>
  <c r="D37" i="39"/>
  <c r="D37" i="37"/>
  <c r="D37" i="38"/>
  <c r="D37" i="36"/>
  <c r="D37" i="34"/>
  <c r="D37" i="32"/>
  <c r="D37" i="35"/>
  <c r="D37" i="33"/>
  <c r="D37" i="31"/>
  <c r="D37" i="29"/>
  <c r="D37" i="28"/>
  <c r="D37" i="30"/>
  <c r="D35" i="40"/>
  <c r="D35" i="39"/>
  <c r="D35" i="37"/>
  <c r="D35" i="38"/>
  <c r="D35" i="36"/>
  <c r="D35" i="34"/>
  <c r="D35" i="32"/>
  <c r="D35" i="35"/>
  <c r="D35" i="33"/>
  <c r="D35" i="31"/>
  <c r="D35" i="29"/>
  <c r="D35" i="28"/>
  <c r="D35" i="30"/>
  <c r="D33" i="40"/>
  <c r="D33" i="39"/>
  <c r="D33" i="37"/>
  <c r="D33" i="38"/>
  <c r="D33" i="36"/>
  <c r="D33" i="34"/>
  <c r="D33" i="32"/>
  <c r="D33" i="35"/>
  <c r="D33" i="33"/>
  <c r="D33" i="31"/>
  <c r="D33" i="29"/>
  <c r="D33" i="28"/>
  <c r="D33" i="30"/>
  <c r="D31" i="40"/>
  <c r="D31" i="39"/>
  <c r="D31" i="37"/>
  <c r="D31" i="38"/>
  <c r="D31" i="36"/>
  <c r="D31" i="34"/>
  <c r="D31" i="32"/>
  <c r="D31" i="35"/>
  <c r="D31" i="33"/>
  <c r="D31" i="31"/>
  <c r="D31" i="29"/>
  <c r="D31" i="28"/>
  <c r="D31" i="30"/>
  <c r="D29" i="40"/>
  <c r="D29" i="39"/>
  <c r="D29" i="37"/>
  <c r="D29" i="38"/>
  <c r="D29" i="36"/>
  <c r="D29" i="34"/>
  <c r="D29" i="32"/>
  <c r="D29" i="35"/>
  <c r="D29" i="33"/>
  <c r="D29" i="31"/>
  <c r="D29" i="29"/>
  <c r="D29" i="28"/>
  <c r="D29" i="30"/>
  <c r="D27" i="40"/>
  <c r="D27" i="39"/>
  <c r="D27" i="37"/>
  <c r="D27" i="38"/>
  <c r="D27" i="36"/>
  <c r="D27" i="34"/>
  <c r="D27" i="32"/>
  <c r="D27" i="35"/>
  <c r="D27" i="33"/>
  <c r="D27" i="31"/>
  <c r="D27" i="29"/>
  <c r="D27" i="28"/>
  <c r="D27" i="30"/>
  <c r="D25" i="40"/>
  <c r="D25" i="39"/>
  <c r="D25" i="37"/>
  <c r="D25" i="38"/>
  <c r="D25" i="36"/>
  <c r="D25" i="34"/>
  <c r="D25" i="32"/>
  <c r="D25" i="35"/>
  <c r="D25" i="33"/>
  <c r="D25" i="31"/>
  <c r="D25" i="29"/>
  <c r="D25" i="28"/>
  <c r="D25" i="30"/>
  <c r="D23" i="40"/>
  <c r="D23" i="39"/>
  <c r="D23" i="37"/>
  <c r="D23" i="38"/>
  <c r="D23" i="36"/>
  <c r="D23" i="34"/>
  <c r="D23" i="32"/>
  <c r="D23" i="35"/>
  <c r="D23" i="33"/>
  <c r="D23" i="31"/>
  <c r="D23" i="29"/>
  <c r="D23" i="28"/>
  <c r="D23" i="30"/>
  <c r="D21" i="40"/>
  <c r="D21" i="39"/>
  <c r="D21" i="37"/>
  <c r="D21" i="38"/>
  <c r="D21" i="36"/>
  <c r="D21" i="34"/>
  <c r="D21" i="35"/>
  <c r="D21" i="33"/>
  <c r="D21" i="31"/>
  <c r="D21" i="29"/>
  <c r="D21" i="28"/>
  <c r="D21" i="32"/>
  <c r="D21" i="30"/>
  <c r="D19" i="40"/>
  <c r="D19" i="39"/>
  <c r="D19" i="37"/>
  <c r="D19" i="38"/>
  <c r="D19" i="36"/>
  <c r="D19" i="34"/>
  <c r="D19" i="35"/>
  <c r="D19" i="33"/>
  <c r="D19" i="31"/>
  <c r="D19" i="29"/>
  <c r="D19" i="28"/>
  <c r="D19" i="32"/>
  <c r="D19" i="30"/>
  <c r="D17" i="40"/>
  <c r="D17" i="39"/>
  <c r="D17" i="37"/>
  <c r="D17" i="38"/>
  <c r="D17" i="36"/>
  <c r="D17" i="34"/>
  <c r="D17" i="35"/>
  <c r="D17" i="33"/>
  <c r="D17" i="31"/>
  <c r="D17" i="29"/>
  <c r="D17" i="28"/>
  <c r="D17" i="32"/>
  <c r="D17" i="30"/>
  <c r="D15" i="40"/>
  <c r="D15" i="39"/>
  <c r="D15" i="37"/>
  <c r="D15" i="38"/>
  <c r="D15" i="36"/>
  <c r="D15" i="34"/>
  <c r="D15" i="35"/>
  <c r="D15" i="33"/>
  <c r="D15" i="31"/>
  <c r="D15" i="29"/>
  <c r="D15" i="28"/>
  <c r="D15" i="32"/>
  <c r="D15" i="30"/>
  <c r="D13" i="40"/>
  <c r="D13" i="39"/>
  <c r="D13" i="37"/>
  <c r="D13" i="38"/>
  <c r="D13" i="36"/>
  <c r="D13" i="34"/>
  <c r="D13" i="35"/>
  <c r="D13" i="33"/>
  <c r="D13" i="31"/>
  <c r="D13" i="29"/>
  <c r="D13" i="28"/>
  <c r="D13" i="32"/>
  <c r="D13" i="30"/>
  <c r="D11" i="40"/>
  <c r="D11" i="39"/>
  <c r="D11" i="37"/>
  <c r="D11" i="38"/>
  <c r="D11" i="36"/>
  <c r="D11" i="34"/>
  <c r="D11" i="35"/>
  <c r="D11" i="33"/>
  <c r="D11" i="31"/>
  <c r="D11" i="29"/>
  <c r="D11" i="28"/>
  <c r="D11" i="32"/>
  <c r="D11" i="30"/>
  <c r="E9" i="40"/>
  <c r="E9" i="38"/>
  <c r="E9" i="36"/>
  <c r="E9" i="39"/>
  <c r="E9" i="37"/>
  <c r="E9" i="35"/>
  <c r="E9" i="33"/>
  <c r="E9" i="34"/>
  <c r="E9" i="32"/>
  <c r="E9" i="30"/>
  <c r="E9" i="28"/>
  <c r="E9" i="31"/>
  <c r="E9" i="29"/>
  <c r="E53" i="22"/>
  <c r="E53" i="39"/>
  <c r="E53" i="40"/>
  <c r="E53" i="38"/>
  <c r="E53" i="36"/>
  <c r="E53" i="37"/>
  <c r="E53" i="35"/>
  <c r="E53" i="33"/>
  <c r="E53" i="34"/>
  <c r="E53" i="32"/>
  <c r="E53" i="30"/>
  <c r="E53" i="31"/>
  <c r="E53" i="29"/>
  <c r="E53" i="28"/>
  <c r="E51" i="22"/>
  <c r="E51" i="39"/>
  <c r="E51" i="40"/>
  <c r="E51" i="38"/>
  <c r="E51" i="36"/>
  <c r="E51" i="37"/>
  <c r="E51" i="35"/>
  <c r="E51" i="33"/>
  <c r="E51" i="34"/>
  <c r="E51" i="32"/>
  <c r="E51" i="30"/>
  <c r="E51" i="31"/>
  <c r="E51" i="29"/>
  <c r="E51" i="28"/>
  <c r="E49" i="22"/>
  <c r="E49" i="39"/>
  <c r="E49" i="40"/>
  <c r="E49" i="38"/>
  <c r="E49" i="36"/>
  <c r="E49" i="37"/>
  <c r="E49" i="35"/>
  <c r="E49" i="33"/>
  <c r="E49" i="34"/>
  <c r="E49" i="32"/>
  <c r="E49" i="30"/>
  <c r="E49" i="31"/>
  <c r="E49" i="29"/>
  <c r="E49" i="28"/>
  <c r="E47" i="22"/>
  <c r="E47" i="39"/>
  <c r="E47" i="40"/>
  <c r="E47" i="38"/>
  <c r="E47" i="36"/>
  <c r="E47" i="37"/>
  <c r="E47" i="35"/>
  <c r="E47" i="33"/>
  <c r="E47" i="34"/>
  <c r="E47" i="32"/>
  <c r="E47" i="30"/>
  <c r="E47" i="31"/>
  <c r="E47" i="29"/>
  <c r="E47" i="28"/>
  <c r="E45" i="22"/>
  <c r="E45" i="39"/>
  <c r="E45" i="40"/>
  <c r="E45" i="38"/>
  <c r="E45" i="36"/>
  <c r="E45" i="37"/>
  <c r="E45" i="35"/>
  <c r="E45" i="33"/>
  <c r="E45" i="34"/>
  <c r="E45" i="32"/>
  <c r="E45" i="30"/>
  <c r="E45" i="31"/>
  <c r="E45" i="29"/>
  <c r="E45" i="28"/>
  <c r="E43" i="22"/>
  <c r="E43" i="39"/>
  <c r="E43" i="40"/>
  <c r="E43" i="38"/>
  <c r="E43" i="36"/>
  <c r="E43" i="37"/>
  <c r="E43" i="35"/>
  <c r="E43" i="33"/>
  <c r="E43" i="34"/>
  <c r="E43" i="32"/>
  <c r="E43" i="30"/>
  <c r="E43" i="31"/>
  <c r="E43" i="29"/>
  <c r="E43" i="28"/>
  <c r="E41" i="22"/>
  <c r="E41" i="39"/>
  <c r="E41" i="40"/>
  <c r="E41" i="38"/>
  <c r="E41" i="36"/>
  <c r="E41" i="37"/>
  <c r="E41" i="35"/>
  <c r="E41" i="33"/>
  <c r="E41" i="34"/>
  <c r="E41" i="32"/>
  <c r="E41" i="30"/>
  <c r="E41" i="31"/>
  <c r="E41" i="29"/>
  <c r="E41" i="28"/>
  <c r="E39" i="22"/>
  <c r="E39" i="39"/>
  <c r="E39" i="40"/>
  <c r="E39" i="38"/>
  <c r="E39" i="36"/>
  <c r="E39" i="37"/>
  <c r="E39" i="35"/>
  <c r="E39" i="33"/>
  <c r="E39" i="34"/>
  <c r="E39" i="32"/>
  <c r="E39" i="30"/>
  <c r="E39" i="31"/>
  <c r="E39" i="29"/>
  <c r="E39" i="28"/>
  <c r="E37" i="22"/>
  <c r="E37" i="39"/>
  <c r="E37" i="40"/>
  <c r="E37" i="38"/>
  <c r="E37" i="36"/>
  <c r="E37" i="37"/>
  <c r="E37" i="35"/>
  <c r="E37" i="33"/>
  <c r="E37" i="34"/>
  <c r="E37" i="32"/>
  <c r="E37" i="30"/>
  <c r="E37" i="31"/>
  <c r="E37" i="29"/>
  <c r="E37" i="28"/>
  <c r="E35" i="22"/>
  <c r="E35" i="39"/>
  <c r="E35" i="40"/>
  <c r="E35" i="38"/>
  <c r="E35" i="36"/>
  <c r="E35" i="37"/>
  <c r="E35" i="35"/>
  <c r="E35" i="33"/>
  <c r="E35" i="34"/>
  <c r="E35" i="32"/>
  <c r="E35" i="30"/>
  <c r="E35" i="31"/>
  <c r="E35" i="29"/>
  <c r="E35" i="28"/>
  <c r="E33" i="22"/>
  <c r="E33" i="39"/>
  <c r="E33" i="40"/>
  <c r="E33" i="38"/>
  <c r="E33" i="36"/>
  <c r="E33" i="37"/>
  <c r="E33" i="35"/>
  <c r="E33" i="33"/>
  <c r="E33" i="34"/>
  <c r="E33" i="32"/>
  <c r="E33" i="30"/>
  <c r="E33" i="31"/>
  <c r="E33" i="29"/>
  <c r="E33" i="28"/>
  <c r="E31" i="22"/>
  <c r="E31" i="39"/>
  <c r="E31" i="40"/>
  <c r="E31" i="38"/>
  <c r="E31" i="36"/>
  <c r="E31" i="37"/>
  <c r="E31" i="35"/>
  <c r="E31" i="33"/>
  <c r="E31" i="34"/>
  <c r="E31" i="32"/>
  <c r="E31" i="30"/>
  <c r="E31" i="31"/>
  <c r="E31" i="29"/>
  <c r="E31" i="28"/>
  <c r="E29" i="22"/>
  <c r="E29" i="39"/>
  <c r="E29" i="40"/>
  <c r="E29" i="38"/>
  <c r="E29" i="36"/>
  <c r="E29" i="37"/>
  <c r="E29" i="35"/>
  <c r="E29" i="33"/>
  <c r="E29" i="34"/>
  <c r="E29" i="32"/>
  <c r="E29" i="30"/>
  <c r="E29" i="31"/>
  <c r="E29" i="29"/>
  <c r="E29" i="28"/>
  <c r="E27" i="22"/>
  <c r="E27" i="39"/>
  <c r="E27" i="40"/>
  <c r="E27" i="38"/>
  <c r="E27" i="36"/>
  <c r="E27" i="37"/>
  <c r="E27" i="35"/>
  <c r="E27" i="33"/>
  <c r="E27" i="34"/>
  <c r="E27" i="32"/>
  <c r="E27" i="30"/>
  <c r="E27" i="31"/>
  <c r="E27" i="29"/>
  <c r="E27" i="28"/>
  <c r="E25" i="22"/>
  <c r="E25" i="39"/>
  <c r="E25" i="40"/>
  <c r="E25" i="38"/>
  <c r="E25" i="36"/>
  <c r="E25" i="37"/>
  <c r="E25" i="35"/>
  <c r="E25" i="33"/>
  <c r="E25" i="34"/>
  <c r="E25" i="32"/>
  <c r="E25" i="30"/>
  <c r="E25" i="31"/>
  <c r="E25" i="29"/>
  <c r="E25" i="28"/>
  <c r="E23" i="22"/>
  <c r="E23" i="39"/>
  <c r="E23" i="40"/>
  <c r="E23" i="38"/>
  <c r="E23" i="36"/>
  <c r="E23" i="37"/>
  <c r="E23" i="35"/>
  <c r="E23" i="33"/>
  <c r="E23" i="34"/>
  <c r="E23" i="32"/>
  <c r="E23" i="30"/>
  <c r="E23" i="31"/>
  <c r="E23" i="29"/>
  <c r="E23" i="28"/>
  <c r="E21" i="22"/>
  <c r="E21" i="39"/>
  <c r="E21" i="40"/>
  <c r="E21" i="38"/>
  <c r="E21" i="36"/>
  <c r="E21" i="37"/>
  <c r="E21" i="35"/>
  <c r="E21" i="33"/>
  <c r="E21" i="34"/>
  <c r="E21" i="32"/>
  <c r="E21" i="30"/>
  <c r="E21" i="31"/>
  <c r="E21" i="29"/>
  <c r="E21" i="28"/>
  <c r="E19" i="22"/>
  <c r="E19" i="39"/>
  <c r="E19" i="40"/>
  <c r="E19" i="38"/>
  <c r="E19" i="36"/>
  <c r="E19" i="37"/>
  <c r="E19" i="35"/>
  <c r="E19" i="33"/>
  <c r="E19" i="34"/>
  <c r="E19" i="32"/>
  <c r="E19" i="30"/>
  <c r="E19" i="31"/>
  <c r="E19" i="29"/>
  <c r="E19" i="28"/>
  <c r="E17" i="22"/>
  <c r="E17" i="40"/>
  <c r="E17" i="38"/>
  <c r="E17" i="36"/>
  <c r="E17" i="39"/>
  <c r="E17" i="37"/>
  <c r="E17" i="35"/>
  <c r="E17" i="33"/>
  <c r="E17" i="34"/>
  <c r="E17" i="32"/>
  <c r="E17" i="30"/>
  <c r="E17" i="31"/>
  <c r="E17" i="29"/>
  <c r="E17" i="28"/>
  <c r="E15" i="22"/>
  <c r="E15" i="40"/>
  <c r="E15" i="38"/>
  <c r="E15" i="36"/>
  <c r="E15" i="39"/>
  <c r="E15" i="37"/>
  <c r="E15" i="35"/>
  <c r="E15" i="33"/>
  <c r="E15" i="34"/>
  <c r="E15" i="32"/>
  <c r="E15" i="30"/>
  <c r="E15" i="31"/>
  <c r="E15" i="29"/>
  <c r="E15" i="28"/>
  <c r="E13" i="22"/>
  <c r="E13" i="40"/>
  <c r="E13" i="38"/>
  <c r="E13" i="36"/>
  <c r="E13" i="39"/>
  <c r="E13" i="37"/>
  <c r="E13" i="35"/>
  <c r="E13" i="33"/>
  <c r="E13" i="34"/>
  <c r="E13" i="32"/>
  <c r="E13" i="30"/>
  <c r="E13" i="31"/>
  <c r="E13" i="29"/>
  <c r="E13" i="28"/>
  <c r="E11" i="40"/>
  <c r="E11" i="38"/>
  <c r="E11" i="36"/>
  <c r="E11" i="39"/>
  <c r="E11" i="37"/>
  <c r="E11" i="35"/>
  <c r="E11" i="33"/>
  <c r="E11" i="34"/>
  <c r="E11" i="32"/>
  <c r="E11" i="30"/>
  <c r="E11" i="31"/>
  <c r="E11" i="29"/>
  <c r="E11" i="28"/>
  <c r="BR49" i="21"/>
  <c r="BD50" i="21"/>
  <c r="BE50" i="21" s="1"/>
  <c r="H50" i="21"/>
  <c r="AU48" i="21"/>
  <c r="AV48" i="21" s="1"/>
  <c r="CB47" i="21"/>
  <c r="BR47" i="21"/>
  <c r="BD46" i="21"/>
  <c r="BE46" i="21" s="1"/>
  <c r="CB55" i="21"/>
  <c r="BR55" i="21"/>
  <c r="AG55" i="21"/>
  <c r="AG54" i="21"/>
  <c r="AG53" i="21"/>
  <c r="AG52" i="21"/>
  <c r="AG51" i="21"/>
  <c r="AG50" i="21"/>
  <c r="AG49" i="21"/>
  <c r="AG48" i="21"/>
  <c r="AG47" i="21"/>
  <c r="AG46" i="21"/>
  <c r="AG45" i="21"/>
  <c r="AB45" i="21"/>
  <c r="BH53" i="21"/>
  <c r="K50" i="27" s="1"/>
  <c r="AY46" i="21"/>
  <c r="H43" i="27" s="1"/>
  <c r="AB46" i="21"/>
  <c r="R46" i="21"/>
  <c r="AB54" i="21"/>
  <c r="AB52" i="21"/>
  <c r="W51" i="21"/>
  <c r="AB48" i="21"/>
  <c r="W47" i="21"/>
  <c r="W54" i="21"/>
  <c r="W52" i="21"/>
  <c r="AB51" i="21"/>
  <c r="R51" i="21"/>
  <c r="AB49" i="21"/>
  <c r="W48" i="21"/>
  <c r="R48" i="21"/>
  <c r="AB47" i="21"/>
  <c r="R47" i="21"/>
  <c r="W46" i="21"/>
  <c r="M46" i="21"/>
  <c r="W55" i="21"/>
  <c r="AB50" i="21"/>
  <c r="AB55" i="21"/>
  <c r="R55" i="21"/>
  <c r="M55" i="21"/>
  <c r="AB53" i="21"/>
  <c r="W53" i="21"/>
  <c r="M51" i="21"/>
  <c r="R53" i="21"/>
  <c r="M53" i="21"/>
  <c r="W50" i="21"/>
  <c r="R54" i="21"/>
  <c r="R52" i="21"/>
  <c r="M52" i="21"/>
  <c r="W49" i="21"/>
  <c r="R49" i="21"/>
  <c r="M54" i="21"/>
  <c r="R50" i="21"/>
  <c r="M49" i="21"/>
  <c r="R45" i="21"/>
  <c r="M48" i="21"/>
  <c r="M47" i="21"/>
  <c r="M50" i="21"/>
  <c r="H48" i="21"/>
  <c r="H45" i="21"/>
  <c r="H46" i="21"/>
  <c r="H55" i="21"/>
  <c r="H53" i="21"/>
  <c r="H51" i="21"/>
  <c r="H49" i="21"/>
  <c r="H47" i="21"/>
  <c r="CG55" i="21"/>
  <c r="BW55" i="21"/>
  <c r="BM55" i="21"/>
  <c r="CB54" i="21"/>
  <c r="BR54" i="21"/>
  <c r="AL54" i="21"/>
  <c r="AM54" i="21" s="1"/>
  <c r="CG53" i="21"/>
  <c r="BW53" i="21"/>
  <c r="BM53" i="21"/>
  <c r="CB52" i="21"/>
  <c r="BR52" i="21"/>
  <c r="AL52" i="21"/>
  <c r="AM52" i="21" s="1"/>
  <c r="CG51" i="21"/>
  <c r="BW51" i="21"/>
  <c r="BM51" i="21"/>
  <c r="AY51" i="21"/>
  <c r="CB50" i="21"/>
  <c r="BR50" i="21"/>
  <c r="AL50" i="21"/>
  <c r="AM50" i="21" s="1"/>
  <c r="CG49" i="21"/>
  <c r="BW49" i="21"/>
  <c r="BM49" i="21"/>
  <c r="AY49" i="21"/>
  <c r="CB48" i="21"/>
  <c r="BR48" i="21"/>
  <c r="AL48" i="21"/>
  <c r="AM48" i="21" s="1"/>
  <c r="CG47" i="21"/>
  <c r="BW47" i="21"/>
  <c r="BM47" i="21"/>
  <c r="CB46" i="21"/>
  <c r="BR46" i="21"/>
  <c r="AL46" i="21"/>
  <c r="AM46" i="21" s="1"/>
  <c r="BD45" i="21"/>
  <c r="BE45" i="21" s="1"/>
  <c r="W45" i="21"/>
  <c r="M45" i="21"/>
  <c r="BE47" i="21" l="1"/>
  <c r="BH47" i="21" s="1"/>
  <c r="K44" i="27" s="1"/>
  <c r="D52" i="27"/>
  <c r="D50" i="27"/>
  <c r="J50" i="27"/>
  <c r="J52" i="27"/>
  <c r="BH48" i="21"/>
  <c r="K45" i="27" s="1"/>
  <c r="BH54" i="21"/>
  <c r="K51" i="27" s="1"/>
  <c r="AP53" i="21"/>
  <c r="E50" i="27" s="1"/>
  <c r="J45" i="27"/>
  <c r="AP54" i="21"/>
  <c r="E51" i="27" s="1"/>
  <c r="D51" i="27"/>
  <c r="BH50" i="21"/>
  <c r="K47" i="27" s="1"/>
  <c r="J47" i="27"/>
  <c r="BH49" i="21"/>
  <c r="K46" i="27" s="1"/>
  <c r="J46" i="27"/>
  <c r="BH51" i="21"/>
  <c r="K48" i="27" s="1"/>
  <c r="J48" i="27"/>
  <c r="AY53" i="21"/>
  <c r="H50" i="27" s="1"/>
  <c r="O50" i="27" s="1"/>
  <c r="G50" i="27"/>
  <c r="BH45" i="21"/>
  <c r="K42" i="27" s="1"/>
  <c r="J42" i="27"/>
  <c r="AP48" i="21"/>
  <c r="E45" i="27" s="1"/>
  <c r="D45" i="27"/>
  <c r="AP50" i="21"/>
  <c r="E47" i="27" s="1"/>
  <c r="D47" i="27"/>
  <c r="AP52" i="21"/>
  <c r="E49" i="27" s="1"/>
  <c r="D49" i="27"/>
  <c r="AY48" i="21"/>
  <c r="H45" i="27" s="1"/>
  <c r="G45" i="27"/>
  <c r="CH45" i="21"/>
  <c r="AP46" i="21"/>
  <c r="E43" i="27" s="1"/>
  <c r="D43" i="27"/>
  <c r="CH53" i="21"/>
  <c r="BH46" i="21"/>
  <c r="K43" i="27" s="1"/>
  <c r="J43" i="27"/>
  <c r="AY45" i="21"/>
  <c r="H42" i="27" s="1"/>
  <c r="N42" i="27" s="1"/>
  <c r="G42" i="27"/>
  <c r="M42" i="27" s="1"/>
  <c r="AY47" i="21"/>
  <c r="H44" i="27" s="1"/>
  <c r="G44" i="27"/>
  <c r="M44" i="27" s="1"/>
  <c r="AP49" i="21"/>
  <c r="E46" i="27" s="1"/>
  <c r="D46" i="27"/>
  <c r="M46" i="27" s="1"/>
  <c r="AY50" i="21"/>
  <c r="H47" i="27" s="1"/>
  <c r="G47" i="27"/>
  <c r="AP51" i="21"/>
  <c r="E48" i="27" s="1"/>
  <c r="D48" i="27"/>
  <c r="M48" i="27" s="1"/>
  <c r="BH52" i="21"/>
  <c r="K49" i="27" s="1"/>
  <c r="J49" i="27"/>
  <c r="AY54" i="21"/>
  <c r="H51" i="27" s="1"/>
  <c r="G51" i="27"/>
  <c r="AY55" i="21"/>
  <c r="H52" i="27" s="1"/>
  <c r="N52" i="27" s="1"/>
  <c r="G52" i="27"/>
  <c r="M52" i="27" s="1"/>
  <c r="N47" i="27"/>
  <c r="H48" i="27"/>
  <c r="H46" i="27"/>
  <c r="CJ46" i="21"/>
  <c r="CH49" i="21"/>
  <c r="CJ50" i="21"/>
  <c r="CJ54" i="21"/>
  <c r="CJ48" i="21"/>
  <c r="CJ52" i="21"/>
  <c r="CH47" i="21"/>
  <c r="CH51" i="21"/>
  <c r="CH55" i="21"/>
  <c r="CJ47" i="21"/>
  <c r="CJ51" i="21"/>
  <c r="CJ55" i="21"/>
  <c r="CH46" i="21"/>
  <c r="CH48" i="21"/>
  <c r="CH50" i="21"/>
  <c r="CH52" i="21"/>
  <c r="CH54" i="21"/>
  <c r="CJ49" i="21"/>
  <c r="CJ53" i="21"/>
  <c r="CJ45" i="21"/>
  <c r="A3" i="21"/>
  <c r="A3" i="22"/>
  <c r="AG34" i="21"/>
  <c r="AG35" i="21"/>
  <c r="AG36" i="21"/>
  <c r="AG37" i="21"/>
  <c r="AG38" i="21"/>
  <c r="AG39" i="21"/>
  <c r="AG40" i="21"/>
  <c r="AG41" i="21"/>
  <c r="AG42" i="21"/>
  <c r="AG43" i="21"/>
  <c r="AG44" i="21"/>
  <c r="O48" i="27" l="1"/>
  <c r="CI55" i="21"/>
  <c r="M50" i="27"/>
  <c r="CI52" i="21"/>
  <c r="N50" i="27"/>
  <c r="CI47" i="21"/>
  <c r="O52" i="27"/>
  <c r="O42" i="27"/>
  <c r="CI53" i="21"/>
  <c r="CI48" i="21"/>
  <c r="CI54" i="21"/>
  <c r="O47" i="27"/>
  <c r="CI49" i="21"/>
  <c r="CI51" i="21"/>
  <c r="CI45" i="21"/>
  <c r="CI50" i="21"/>
  <c r="N46" i="27"/>
  <c r="N48" i="27"/>
  <c r="M49" i="27"/>
  <c r="M47" i="27"/>
  <c r="M45" i="27"/>
  <c r="M51" i="27"/>
  <c r="CI46" i="21"/>
  <c r="O46" i="27"/>
  <c r="M43" i="27"/>
  <c r="O51" i="27"/>
  <c r="N51" i="27"/>
  <c r="O49" i="27"/>
  <c r="N49" i="27"/>
  <c r="E11" i="22"/>
  <c r="E10" i="22"/>
  <c r="E9" i="22"/>
  <c r="AC59" i="21"/>
  <c r="AC58" i="21"/>
  <c r="AC57" i="21"/>
  <c r="BF10" i="21"/>
  <c r="AW10" i="21"/>
  <c r="AN10" i="21"/>
  <c r="F56" i="27"/>
  <c r="I56" i="27"/>
  <c r="C56" i="27"/>
  <c r="F55" i="27"/>
  <c r="I55" i="27"/>
  <c r="C55" i="27"/>
  <c r="F54" i="27"/>
  <c r="I54" i="27"/>
  <c r="C54" i="27"/>
  <c r="L56" i="27" l="1"/>
  <c r="L54" i="27"/>
  <c r="L55" i="27"/>
  <c r="AN59" i="21"/>
  <c r="AN58" i="21"/>
  <c r="AW58" i="21"/>
  <c r="AW57" i="21"/>
  <c r="AW59" i="21"/>
  <c r="BF59" i="21"/>
  <c r="BF58" i="21"/>
  <c r="BF57" i="21"/>
  <c r="AN57" i="21"/>
  <c r="F10" i="21"/>
  <c r="G10" i="21" s="1"/>
  <c r="K9" i="22"/>
  <c r="L9" i="22" s="1"/>
  <c r="N9" i="22"/>
  <c r="K10" i="22"/>
  <c r="N10" i="22"/>
  <c r="K11" i="22"/>
  <c r="N11" i="22"/>
  <c r="L11" i="22" l="1"/>
  <c r="O11" i="22" s="1"/>
  <c r="D12" i="21"/>
  <c r="L10" i="22"/>
  <c r="D11" i="21"/>
  <c r="H11" i="21" s="1"/>
  <c r="H44" i="21"/>
  <c r="H43" i="21"/>
  <c r="H42" i="21"/>
  <c r="H41" i="21"/>
  <c r="H40" i="21"/>
  <c r="H39" i="21"/>
  <c r="H38" i="21"/>
  <c r="H37" i="21"/>
  <c r="H36" i="21"/>
  <c r="H35" i="21"/>
  <c r="H34" i="21"/>
  <c r="M44" i="21"/>
  <c r="M43" i="21"/>
  <c r="M42" i="21"/>
  <c r="M41" i="21"/>
  <c r="M40" i="21"/>
  <c r="M39" i="21"/>
  <c r="M38" i="21"/>
  <c r="M37" i="21"/>
  <c r="M36" i="21"/>
  <c r="M35" i="21"/>
  <c r="M34" i="21"/>
  <c r="R44" i="21"/>
  <c r="R43" i="21"/>
  <c r="R42" i="21"/>
  <c r="R41" i="21"/>
  <c r="R40" i="21"/>
  <c r="R39" i="21"/>
  <c r="R38" i="21"/>
  <c r="R37" i="21"/>
  <c r="R36" i="21"/>
  <c r="R35" i="21"/>
  <c r="R34" i="21"/>
  <c r="W44" i="21"/>
  <c r="W43" i="21"/>
  <c r="W42" i="21"/>
  <c r="W41" i="21"/>
  <c r="W40" i="21"/>
  <c r="W39" i="21"/>
  <c r="W38" i="21"/>
  <c r="W37" i="21"/>
  <c r="W36" i="21"/>
  <c r="W35" i="21"/>
  <c r="W34" i="21"/>
  <c r="AB44" i="21"/>
  <c r="AB43" i="21"/>
  <c r="AB42" i="21"/>
  <c r="AB41" i="21"/>
  <c r="AB40" i="21"/>
  <c r="AB39" i="21"/>
  <c r="AB38" i="21"/>
  <c r="AB37" i="21"/>
  <c r="AB36" i="21"/>
  <c r="AB35" i="21"/>
  <c r="AB34" i="21"/>
  <c r="AG19" i="21"/>
  <c r="AB32" i="21"/>
  <c r="AB30" i="21"/>
  <c r="AB28" i="21"/>
  <c r="AB26" i="21"/>
  <c r="AB24" i="21"/>
  <c r="AB22" i="21"/>
  <c r="AB18" i="21"/>
  <c r="AB16" i="21"/>
  <c r="AB14" i="21"/>
  <c r="AB12" i="21"/>
  <c r="AB31" i="21"/>
  <c r="AB27" i="21"/>
  <c r="AB25" i="21"/>
  <c r="AB23" i="21"/>
  <c r="AB19" i="21"/>
  <c r="AB17" i="21"/>
  <c r="Y57" i="21"/>
  <c r="AB11" i="21"/>
  <c r="W32" i="21"/>
  <c r="W30" i="21"/>
  <c r="W28" i="21"/>
  <c r="W26" i="21"/>
  <c r="W24" i="21"/>
  <c r="W22" i="21"/>
  <c r="W20" i="21"/>
  <c r="W16" i="21"/>
  <c r="W14" i="21"/>
  <c r="W12" i="21"/>
  <c r="W33" i="21"/>
  <c r="W31" i="21"/>
  <c r="W27" i="21"/>
  <c r="W25" i="21"/>
  <c r="W23" i="21"/>
  <c r="W21" i="21"/>
  <c r="W17" i="21"/>
  <c r="W15" i="21"/>
  <c r="T57" i="21"/>
  <c r="R32" i="21"/>
  <c r="R26" i="21"/>
  <c r="R20" i="21"/>
  <c r="R18" i="21"/>
  <c r="R16" i="21"/>
  <c r="R14" i="21"/>
  <c r="R12" i="21"/>
  <c r="R33" i="21"/>
  <c r="R31" i="21"/>
  <c r="R29" i="21"/>
  <c r="R27" i="21"/>
  <c r="R25" i="21"/>
  <c r="R23" i="21"/>
  <c r="R21" i="21"/>
  <c r="R19" i="21"/>
  <c r="R17" i="21"/>
  <c r="R15" i="21"/>
  <c r="R13" i="21"/>
  <c r="M32" i="21"/>
  <c r="M28" i="21"/>
  <c r="M26" i="21"/>
  <c r="M24" i="21"/>
  <c r="M18" i="21"/>
  <c r="M12" i="21"/>
  <c r="M33" i="21"/>
  <c r="M31" i="21"/>
  <c r="M29" i="21"/>
  <c r="M27" i="21"/>
  <c r="M25" i="21"/>
  <c r="M23" i="21"/>
  <c r="M21" i="21"/>
  <c r="M19" i="21"/>
  <c r="M17" i="21"/>
  <c r="M15" i="21"/>
  <c r="M13" i="21"/>
  <c r="O10" i="22"/>
  <c r="H32" i="21"/>
  <c r="H30" i="21"/>
  <c r="H28" i="21"/>
  <c r="H26" i="21"/>
  <c r="H24" i="21"/>
  <c r="H22" i="21"/>
  <c r="H20" i="21"/>
  <c r="H16" i="21"/>
  <c r="H14" i="21"/>
  <c r="H12" i="21"/>
  <c r="H18" i="21"/>
  <c r="H33" i="21"/>
  <c r="H31" i="21"/>
  <c r="H29" i="21"/>
  <c r="H27" i="21"/>
  <c r="H25" i="21"/>
  <c r="H23" i="21"/>
  <c r="H21" i="21"/>
  <c r="H19" i="21"/>
  <c r="H17" i="21"/>
  <c r="H15" i="21"/>
  <c r="H13" i="21"/>
  <c r="O9" i="22"/>
  <c r="D10" i="21"/>
  <c r="H10" i="21" s="1"/>
  <c r="AD59" i="21"/>
  <c r="AD58" i="21"/>
  <c r="AD57" i="21"/>
  <c r="BQ58" i="21"/>
  <c r="BQ57" i="21"/>
  <c r="BQ59" i="21"/>
  <c r="G59" i="21"/>
  <c r="G57" i="21"/>
  <c r="G58" i="21"/>
  <c r="L59" i="21"/>
  <c r="L58" i="21"/>
  <c r="L57" i="21"/>
  <c r="Q58" i="21"/>
  <c r="Q57" i="21"/>
  <c r="Q59" i="21"/>
  <c r="V59" i="21"/>
  <c r="V58" i="21"/>
  <c r="V57" i="21"/>
  <c r="AA59" i="21"/>
  <c r="AA57" i="21"/>
  <c r="AA58" i="21"/>
  <c r="AF59" i="21"/>
  <c r="AF58" i="21"/>
  <c r="AF57" i="21"/>
  <c r="AK58" i="21"/>
  <c r="AK57" i="21"/>
  <c r="AK59" i="21"/>
  <c r="AO58" i="21"/>
  <c r="AO57" i="21"/>
  <c r="AO59" i="21"/>
  <c r="AT59" i="21"/>
  <c r="AT58" i="21"/>
  <c r="AT57" i="21"/>
  <c r="AX59" i="21"/>
  <c r="AX58" i="21"/>
  <c r="AX57" i="21"/>
  <c r="BC59" i="21"/>
  <c r="BC57" i="21"/>
  <c r="BC58" i="21"/>
  <c r="BG59" i="21"/>
  <c r="BG57" i="21"/>
  <c r="BG58" i="21"/>
  <c r="BL59" i="21"/>
  <c r="BL58" i="21"/>
  <c r="BL57" i="21"/>
  <c r="AB15" i="21"/>
  <c r="AB21" i="21"/>
  <c r="BV59" i="21"/>
  <c r="BV58" i="21"/>
  <c r="BV57" i="21"/>
  <c r="CA59" i="21"/>
  <c r="CA57" i="21"/>
  <c r="CA58" i="21"/>
  <c r="AE59" i="21"/>
  <c r="AE57" i="21"/>
  <c r="AE58" i="21"/>
  <c r="AJ59" i="21"/>
  <c r="AJ58" i="21"/>
  <c r="AJ57" i="21"/>
  <c r="AS58" i="21"/>
  <c r="AS57" i="21"/>
  <c r="AS59" i="21"/>
  <c r="BB59" i="21"/>
  <c r="BB58" i="21"/>
  <c r="BB57" i="21"/>
  <c r="AB33" i="21"/>
  <c r="BZ59" i="21"/>
  <c r="BZ58" i="21"/>
  <c r="BZ57" i="21"/>
  <c r="F59" i="21"/>
  <c r="F58" i="21"/>
  <c r="F57" i="21"/>
  <c r="K59" i="21"/>
  <c r="K57" i="21"/>
  <c r="K58" i="21"/>
  <c r="P59" i="21"/>
  <c r="P58" i="21"/>
  <c r="P57" i="21"/>
  <c r="U58" i="21"/>
  <c r="U57" i="21"/>
  <c r="U59" i="21"/>
  <c r="Z59" i="21"/>
  <c r="Z58" i="21"/>
  <c r="Z57" i="21"/>
  <c r="BK59" i="21"/>
  <c r="BK57" i="21"/>
  <c r="BK58" i="21"/>
  <c r="BP59" i="21"/>
  <c r="BP58" i="21"/>
  <c r="BP57" i="21"/>
  <c r="BU58" i="21"/>
  <c r="BU57" i="21"/>
  <c r="BU59" i="21"/>
  <c r="I58" i="21"/>
  <c r="S59" i="21"/>
  <c r="X58" i="21"/>
  <c r="AB20" i="21"/>
  <c r="AB13" i="21"/>
  <c r="AB29" i="21"/>
  <c r="W19" i="21"/>
  <c r="W13" i="21"/>
  <c r="W29" i="21"/>
  <c r="W18" i="21"/>
  <c r="R22" i="21"/>
  <c r="R24" i="21"/>
  <c r="R30" i="21"/>
  <c r="R28" i="21"/>
  <c r="M14" i="21"/>
  <c r="M20" i="21"/>
  <c r="M30" i="21"/>
  <c r="M16" i="21"/>
  <c r="M22" i="21"/>
  <c r="AG11" i="21"/>
  <c r="AG12" i="21"/>
  <c r="AG13" i="21"/>
  <c r="AG14" i="21"/>
  <c r="AG15" i="21"/>
  <c r="AG16" i="21"/>
  <c r="AG18" i="21"/>
  <c r="AG21" i="21"/>
  <c r="AG22" i="21"/>
  <c r="AG23" i="21"/>
  <c r="AG24" i="21"/>
  <c r="AG25" i="21"/>
  <c r="AG26" i="21"/>
  <c r="AG27" i="21"/>
  <c r="AG28" i="21"/>
  <c r="AG29" i="21"/>
  <c r="AG30" i="21"/>
  <c r="AG31" i="21"/>
  <c r="AG32" i="21"/>
  <c r="AG33" i="21"/>
  <c r="AG17" i="21"/>
  <c r="AG20" i="21"/>
  <c r="W11" i="21" l="1"/>
  <c r="Y58" i="21"/>
  <c r="J58" i="21"/>
  <c r="AB58" i="21"/>
  <c r="X57" i="21"/>
  <c r="X59" i="21"/>
  <c r="I57" i="21"/>
  <c r="D57" i="21"/>
  <c r="Y59" i="21"/>
  <c r="T59" i="21"/>
  <c r="W59" i="21"/>
  <c r="S58" i="21"/>
  <c r="T58" i="21"/>
  <c r="S57" i="21"/>
  <c r="O58" i="21"/>
  <c r="N58" i="21"/>
  <c r="O57" i="21"/>
  <c r="R11" i="21"/>
  <c r="R59" i="21" s="1"/>
  <c r="N57" i="21"/>
  <c r="N59" i="21"/>
  <c r="O59" i="21"/>
  <c r="J59" i="21"/>
  <c r="M11" i="21"/>
  <c r="M58" i="21" s="1"/>
  <c r="I59" i="21"/>
  <c r="J57" i="21"/>
  <c r="E59" i="21"/>
  <c r="D59" i="21"/>
  <c r="E58" i="21"/>
  <c r="D58" i="21"/>
  <c r="E57" i="21"/>
  <c r="H59" i="21"/>
  <c r="H58" i="21"/>
  <c r="H57" i="21"/>
  <c r="AG58" i="21"/>
  <c r="AG57" i="21"/>
  <c r="AG59" i="21"/>
  <c r="AB59" i="21"/>
  <c r="AB57" i="21"/>
  <c r="R58" i="21" l="1"/>
  <c r="R57" i="21"/>
  <c r="M57" i="21"/>
  <c r="W58" i="21"/>
  <c r="W57" i="21"/>
  <c r="M59" i="21"/>
  <c r="CB44" i="21"/>
  <c r="CB43" i="21"/>
  <c r="CB42" i="21"/>
  <c r="CB41" i="21"/>
  <c r="CB40" i="21"/>
  <c r="CB39" i="21"/>
  <c r="CB38" i="21"/>
  <c r="CB37" i="21"/>
  <c r="CB36" i="21"/>
  <c r="CB35" i="21"/>
  <c r="CB34" i="21"/>
  <c r="BW44" i="21"/>
  <c r="BW43" i="21"/>
  <c r="BW42" i="21"/>
  <c r="BW41" i="21"/>
  <c r="BW40" i="21"/>
  <c r="BW39" i="21"/>
  <c r="BW38" i="21"/>
  <c r="BW37" i="21"/>
  <c r="BW36" i="21"/>
  <c r="BW35" i="21"/>
  <c r="BW34" i="21"/>
  <c r="BR44" i="21"/>
  <c r="BR43" i="21"/>
  <c r="BR42" i="21"/>
  <c r="BR41" i="21"/>
  <c r="BR40" i="21"/>
  <c r="BR39" i="21"/>
  <c r="BR38" i="21"/>
  <c r="BR37" i="21"/>
  <c r="BR36" i="21"/>
  <c r="BR35" i="21"/>
  <c r="BR34" i="21"/>
  <c r="BM44" i="21"/>
  <c r="BM43" i="21"/>
  <c r="BM42" i="21"/>
  <c r="BM41" i="21"/>
  <c r="BM40" i="21"/>
  <c r="BM39" i="21"/>
  <c r="BM38" i="21"/>
  <c r="BM37" i="21"/>
  <c r="BM36" i="21"/>
  <c r="BM35" i="21"/>
  <c r="BM34" i="21"/>
  <c r="BD44" i="21"/>
  <c r="BE44" i="21" s="1"/>
  <c r="BD43" i="21"/>
  <c r="BE43" i="21" s="1"/>
  <c r="BD42" i="21"/>
  <c r="BE42" i="21" s="1"/>
  <c r="BD41" i="21"/>
  <c r="BE41" i="21" s="1"/>
  <c r="BD40" i="21"/>
  <c r="BE40" i="21" s="1"/>
  <c r="BD39" i="21"/>
  <c r="BE39" i="21" s="1"/>
  <c r="BD38" i="21"/>
  <c r="BE38" i="21" s="1"/>
  <c r="BD37" i="21"/>
  <c r="BE37" i="21" s="1"/>
  <c r="BD36" i="21"/>
  <c r="BE36" i="21" s="1"/>
  <c r="BD35" i="21"/>
  <c r="BE35" i="21" s="1"/>
  <c r="BD34" i="21"/>
  <c r="BE34" i="21" s="1"/>
  <c r="AU44" i="21"/>
  <c r="AV44" i="21" s="1"/>
  <c r="AU43" i="21"/>
  <c r="AV43" i="21" s="1"/>
  <c r="AU42" i="21"/>
  <c r="AV42" i="21" s="1"/>
  <c r="AU41" i="21"/>
  <c r="AV41" i="21" s="1"/>
  <c r="AU40" i="21"/>
  <c r="AV40" i="21" s="1"/>
  <c r="AU39" i="21"/>
  <c r="AV39" i="21" s="1"/>
  <c r="AU38" i="21"/>
  <c r="AV38" i="21" s="1"/>
  <c r="AU37" i="21"/>
  <c r="AV37" i="21" s="1"/>
  <c r="AU36" i="21"/>
  <c r="AV36" i="21" s="1"/>
  <c r="AU35" i="21"/>
  <c r="AV35" i="21" s="1"/>
  <c r="AU34" i="21"/>
  <c r="AV34" i="21" s="1"/>
  <c r="AU15" i="21"/>
  <c r="AV15" i="21" s="1"/>
  <c r="AU13" i="21"/>
  <c r="AV13" i="21" s="1"/>
  <c r="AU12" i="21"/>
  <c r="AV12" i="21" s="1"/>
  <c r="AL44" i="21"/>
  <c r="AM44" i="21" s="1"/>
  <c r="AL43" i="21"/>
  <c r="AM43" i="21" s="1"/>
  <c r="AL42" i="21"/>
  <c r="AM42" i="21" s="1"/>
  <c r="AL41" i="21"/>
  <c r="AM41" i="21" s="1"/>
  <c r="AL40" i="21"/>
  <c r="AM40" i="21" s="1"/>
  <c r="AL39" i="21"/>
  <c r="AL38" i="21"/>
  <c r="AM38" i="21" s="1"/>
  <c r="AL37" i="21"/>
  <c r="AM37" i="21" s="1"/>
  <c r="AL36" i="21"/>
  <c r="AM36" i="21" s="1"/>
  <c r="AL35" i="21"/>
  <c r="AM35" i="21" s="1"/>
  <c r="AL34" i="21"/>
  <c r="AM34" i="21" s="1"/>
  <c r="D31" i="27" l="1"/>
  <c r="D33" i="27"/>
  <c r="D35" i="27"/>
  <c r="D37" i="27"/>
  <c r="D39" i="27"/>
  <c r="D41" i="27"/>
  <c r="D32" i="27"/>
  <c r="D36" i="27"/>
  <c r="D38" i="27"/>
  <c r="D40" i="27"/>
  <c r="AP37" i="21"/>
  <c r="E34" i="27" s="1"/>
  <c r="D34" i="27"/>
  <c r="AY12" i="21"/>
  <c r="H9" i="27" s="1"/>
  <c r="G9" i="27"/>
  <c r="AY15" i="21"/>
  <c r="H12" i="27" s="1"/>
  <c r="G12" i="27"/>
  <c r="AY35" i="21"/>
  <c r="H32" i="27" s="1"/>
  <c r="G32" i="27"/>
  <c r="AY37" i="21"/>
  <c r="H34" i="27" s="1"/>
  <c r="G34" i="27"/>
  <c r="AY39" i="21"/>
  <c r="H36" i="27" s="1"/>
  <c r="G36" i="27"/>
  <c r="AY41" i="21"/>
  <c r="H38" i="27" s="1"/>
  <c r="G38" i="27"/>
  <c r="AY43" i="21"/>
  <c r="H40" i="27" s="1"/>
  <c r="G40" i="27"/>
  <c r="BH34" i="21"/>
  <c r="K31" i="27" s="1"/>
  <c r="J31" i="27"/>
  <c r="BH36" i="21"/>
  <c r="K33" i="27" s="1"/>
  <c r="J33" i="27"/>
  <c r="BH38" i="21"/>
  <c r="K35" i="27" s="1"/>
  <c r="J35" i="27"/>
  <c r="BH40" i="21"/>
  <c r="K37" i="27" s="1"/>
  <c r="J37" i="27"/>
  <c r="BH42" i="21"/>
  <c r="K39" i="27" s="1"/>
  <c r="J39" i="27"/>
  <c r="BH44" i="21"/>
  <c r="K41" i="27" s="1"/>
  <c r="J41" i="27"/>
  <c r="AY13" i="21"/>
  <c r="H10" i="27" s="1"/>
  <c r="G10" i="27"/>
  <c r="AY34" i="21"/>
  <c r="H31" i="27" s="1"/>
  <c r="G31" i="27"/>
  <c r="AY36" i="21"/>
  <c r="H33" i="27" s="1"/>
  <c r="G33" i="27"/>
  <c r="AY38" i="21"/>
  <c r="H35" i="27" s="1"/>
  <c r="G35" i="27"/>
  <c r="AY40" i="21"/>
  <c r="H37" i="27" s="1"/>
  <c r="G37" i="27"/>
  <c r="AY42" i="21"/>
  <c r="H39" i="27" s="1"/>
  <c r="G39" i="27"/>
  <c r="AY44" i="21"/>
  <c r="H41" i="27" s="1"/>
  <c r="G41" i="27"/>
  <c r="BH35" i="21"/>
  <c r="K32" i="27" s="1"/>
  <c r="J32" i="27"/>
  <c r="BH37" i="21"/>
  <c r="K34" i="27" s="1"/>
  <c r="J34" i="27"/>
  <c r="BH39" i="21"/>
  <c r="K36" i="27" s="1"/>
  <c r="J36" i="27"/>
  <c r="BH41" i="21"/>
  <c r="K38" i="27" s="1"/>
  <c r="J38" i="27"/>
  <c r="BH43" i="21"/>
  <c r="K40" i="27" s="1"/>
  <c r="J40" i="27"/>
  <c r="AP34" i="21"/>
  <c r="E31" i="27" s="1"/>
  <c r="AP36" i="21"/>
  <c r="AP38" i="21"/>
  <c r="AP40" i="21"/>
  <c r="AP42" i="21"/>
  <c r="AP44" i="21"/>
  <c r="CI37" i="21"/>
  <c r="AP35" i="21"/>
  <c r="AP39" i="21"/>
  <c r="AP41" i="21"/>
  <c r="AP43" i="21"/>
  <c r="CG35" i="21"/>
  <c r="CH35" i="21" s="1"/>
  <c r="CG37" i="21"/>
  <c r="CJ37" i="21" s="1"/>
  <c r="CG39" i="21"/>
  <c r="CJ39" i="21" s="1"/>
  <c r="CG41" i="21"/>
  <c r="CJ41" i="21" s="1"/>
  <c r="CG43" i="21"/>
  <c r="CJ43" i="21" s="1"/>
  <c r="CG34" i="21"/>
  <c r="CJ34" i="21" s="1"/>
  <c r="CG36" i="21"/>
  <c r="CJ36" i="21" s="1"/>
  <c r="CG38" i="21"/>
  <c r="CJ38" i="21" s="1"/>
  <c r="CG40" i="21"/>
  <c r="CJ40" i="21" s="1"/>
  <c r="CG42" i="21"/>
  <c r="CJ42" i="21" s="1"/>
  <c r="CG44" i="21"/>
  <c r="CJ44" i="21" s="1"/>
  <c r="CB12" i="21"/>
  <c r="CB14" i="21"/>
  <c r="CB16" i="21"/>
  <c r="CB18" i="21"/>
  <c r="CB20" i="21"/>
  <c r="CB22" i="21"/>
  <c r="CB24" i="21"/>
  <c r="CB26" i="21"/>
  <c r="CB28" i="21"/>
  <c r="CB30" i="21"/>
  <c r="CB32" i="21"/>
  <c r="CB11" i="21"/>
  <c r="CB13" i="21"/>
  <c r="CB15" i="21"/>
  <c r="CB17" i="21"/>
  <c r="CB19" i="21"/>
  <c r="CB21" i="21"/>
  <c r="CB23" i="21"/>
  <c r="CB25" i="21"/>
  <c r="CB27" i="21"/>
  <c r="CB29" i="21"/>
  <c r="CB31" i="21"/>
  <c r="CB33" i="21"/>
  <c r="BW11" i="21"/>
  <c r="BW13" i="21"/>
  <c r="BW15" i="21"/>
  <c r="BW17" i="21"/>
  <c r="BW19" i="21"/>
  <c r="BW21" i="21"/>
  <c r="BW23" i="21"/>
  <c r="BW25" i="21"/>
  <c r="BW27" i="21"/>
  <c r="BW29" i="21"/>
  <c r="BW31" i="21"/>
  <c r="BW33" i="21"/>
  <c r="BW12" i="21"/>
  <c r="BW14" i="21"/>
  <c r="BW16" i="21"/>
  <c r="BW18" i="21"/>
  <c r="BW20" i="21"/>
  <c r="BW22" i="21"/>
  <c r="BW24" i="21"/>
  <c r="BW26" i="21"/>
  <c r="BW28" i="21"/>
  <c r="BW30" i="21"/>
  <c r="BW32" i="21"/>
  <c r="BD11" i="21"/>
  <c r="BE11" i="21" s="1"/>
  <c r="BD13" i="21"/>
  <c r="BE13" i="21" s="1"/>
  <c r="BD15" i="21"/>
  <c r="BE15" i="21" s="1"/>
  <c r="BD17" i="21"/>
  <c r="BD19" i="21"/>
  <c r="BD21" i="21"/>
  <c r="BE21" i="21" s="1"/>
  <c r="BD23" i="21"/>
  <c r="BE23" i="21" s="1"/>
  <c r="BD25" i="21"/>
  <c r="BE25" i="21" s="1"/>
  <c r="BD27" i="21"/>
  <c r="BE27" i="21" s="1"/>
  <c r="BD29" i="21"/>
  <c r="BD31" i="21"/>
  <c r="BE31" i="21" s="1"/>
  <c r="BD33" i="21"/>
  <c r="BE33" i="21" s="1"/>
  <c r="BD12" i="21"/>
  <c r="BE12" i="21" s="1"/>
  <c r="BD14" i="21"/>
  <c r="BE14" i="21" s="1"/>
  <c r="BD16" i="21"/>
  <c r="BE16" i="21" s="1"/>
  <c r="BD18" i="21"/>
  <c r="BE18" i="21" s="1"/>
  <c r="BD20" i="21"/>
  <c r="BE20" i="21" s="1"/>
  <c r="BD22" i="21"/>
  <c r="BD24" i="21"/>
  <c r="BE24" i="21" s="1"/>
  <c r="BD26" i="21"/>
  <c r="BD28" i="21"/>
  <c r="BE28" i="21" s="1"/>
  <c r="BD30" i="21"/>
  <c r="BE30" i="21" s="1"/>
  <c r="BD32" i="21"/>
  <c r="BE32" i="21" s="1"/>
  <c r="BM12" i="21"/>
  <c r="BM14" i="21"/>
  <c r="BM16" i="21"/>
  <c r="BM18" i="21"/>
  <c r="BM20" i="21"/>
  <c r="BM22" i="21"/>
  <c r="BM24" i="21"/>
  <c r="BM26" i="21"/>
  <c r="BM28" i="21"/>
  <c r="BM30" i="21"/>
  <c r="BM32" i="21"/>
  <c r="BM11" i="21"/>
  <c r="BM13" i="21"/>
  <c r="BM15" i="21"/>
  <c r="BM17" i="21"/>
  <c r="BM19" i="21"/>
  <c r="BM21" i="21"/>
  <c r="BM23" i="21"/>
  <c r="BM25" i="21"/>
  <c r="BM27" i="21"/>
  <c r="BM29" i="21"/>
  <c r="BM31" i="21"/>
  <c r="BM33" i="21"/>
  <c r="AU14" i="21"/>
  <c r="AV14" i="21" s="1"/>
  <c r="AU17" i="21"/>
  <c r="AV17" i="21" s="1"/>
  <c r="AU19" i="21"/>
  <c r="AV19" i="21" s="1"/>
  <c r="AU21" i="21"/>
  <c r="AV21" i="21" s="1"/>
  <c r="AU23" i="21"/>
  <c r="AV23" i="21" s="1"/>
  <c r="AU25" i="21"/>
  <c r="AV25" i="21" s="1"/>
  <c r="AU27" i="21"/>
  <c r="AV27" i="21" s="1"/>
  <c r="AU29" i="21"/>
  <c r="AV29" i="21" s="1"/>
  <c r="AU31" i="21"/>
  <c r="AV31" i="21" s="1"/>
  <c r="AU33" i="21"/>
  <c r="AV33" i="21" s="1"/>
  <c r="AU11" i="21"/>
  <c r="AV11" i="21" s="1"/>
  <c r="AU16" i="21"/>
  <c r="AV16" i="21" s="1"/>
  <c r="AU18" i="21"/>
  <c r="AV18" i="21" s="1"/>
  <c r="AU20" i="21"/>
  <c r="AV20" i="21" s="1"/>
  <c r="AU22" i="21"/>
  <c r="AV22" i="21" s="1"/>
  <c r="AU24" i="21"/>
  <c r="AV24" i="21" s="1"/>
  <c r="AU26" i="21"/>
  <c r="AV26" i="21" s="1"/>
  <c r="AU28" i="21"/>
  <c r="AV28" i="21" s="1"/>
  <c r="AU30" i="21"/>
  <c r="AV30" i="21" s="1"/>
  <c r="AU32" i="21"/>
  <c r="AV32" i="21" s="1"/>
  <c r="AL11" i="21"/>
  <c r="AM11" i="21" s="1"/>
  <c r="AL13" i="21"/>
  <c r="AM13" i="21" s="1"/>
  <c r="AL15" i="21"/>
  <c r="AM15" i="21" s="1"/>
  <c r="AL17" i="21"/>
  <c r="AM17" i="21" s="1"/>
  <c r="AL19" i="21"/>
  <c r="AM19" i="21" s="1"/>
  <c r="AL21" i="21"/>
  <c r="AM21" i="21" s="1"/>
  <c r="AL23" i="21"/>
  <c r="AM23" i="21" s="1"/>
  <c r="AL25" i="21"/>
  <c r="AM25" i="21" s="1"/>
  <c r="AL27" i="21"/>
  <c r="AM27" i="21" s="1"/>
  <c r="AL29" i="21"/>
  <c r="AM29" i="21" s="1"/>
  <c r="AL31" i="21"/>
  <c r="AM31" i="21" s="1"/>
  <c r="AL33" i="21"/>
  <c r="AM33" i="21" s="1"/>
  <c r="M38" i="27"/>
  <c r="AL12" i="21"/>
  <c r="AM12" i="21" s="1"/>
  <c r="AL14" i="21"/>
  <c r="AM14" i="21" s="1"/>
  <c r="AL16" i="21"/>
  <c r="AM16" i="21" s="1"/>
  <c r="AL18" i="21"/>
  <c r="AM18" i="21" s="1"/>
  <c r="AL20" i="21"/>
  <c r="AM20" i="21" s="1"/>
  <c r="AL22" i="21"/>
  <c r="AM22" i="21" s="1"/>
  <c r="AL24" i="21"/>
  <c r="AM24" i="21" s="1"/>
  <c r="AL26" i="21"/>
  <c r="AM26" i="21" s="1"/>
  <c r="AL28" i="21"/>
  <c r="AM28" i="21" s="1"/>
  <c r="AL30" i="21"/>
  <c r="AM30" i="21" s="1"/>
  <c r="AL32" i="21"/>
  <c r="AM32" i="21" s="1"/>
  <c r="BR12" i="21"/>
  <c r="BR16" i="21"/>
  <c r="BR20" i="21"/>
  <c r="BR22" i="21"/>
  <c r="BR26" i="21"/>
  <c r="BR28" i="21"/>
  <c r="BR32" i="21"/>
  <c r="BR11" i="21"/>
  <c r="BR13" i="21"/>
  <c r="BR15" i="21"/>
  <c r="BR17" i="21"/>
  <c r="BR19" i="21"/>
  <c r="BR21" i="21"/>
  <c r="BR23" i="21"/>
  <c r="BR25" i="21"/>
  <c r="BR27" i="21"/>
  <c r="BR29" i="21"/>
  <c r="BR31" i="21"/>
  <c r="BR33" i="21"/>
  <c r="BR14" i="21"/>
  <c r="BR18" i="21"/>
  <c r="BR24" i="21"/>
  <c r="BR30" i="21"/>
  <c r="D27" i="27" l="1"/>
  <c r="AP30" i="21"/>
  <c r="E27" i="27" s="1"/>
  <c r="D23" i="27"/>
  <c r="D19" i="27"/>
  <c r="AP22" i="21"/>
  <c r="E19" i="27" s="1"/>
  <c r="D15" i="27"/>
  <c r="D11" i="27"/>
  <c r="AP14" i="21"/>
  <c r="E11" i="27" s="1"/>
  <c r="D28" i="27"/>
  <c r="D24" i="27"/>
  <c r="AP27" i="21"/>
  <c r="E24" i="27" s="1"/>
  <c r="D20" i="27"/>
  <c r="D16" i="27"/>
  <c r="AP19" i="21"/>
  <c r="E16" i="27" s="1"/>
  <c r="D12" i="27"/>
  <c r="D8" i="27"/>
  <c r="D29" i="27"/>
  <c r="D25" i="27"/>
  <c r="D21" i="27"/>
  <c r="D17" i="27"/>
  <c r="D13" i="27"/>
  <c r="D9" i="27"/>
  <c r="D30" i="27"/>
  <c r="D26" i="27"/>
  <c r="D22" i="27"/>
  <c r="D18" i="27"/>
  <c r="D14" i="27"/>
  <c r="D10" i="27"/>
  <c r="M40" i="27"/>
  <c r="M36" i="27"/>
  <c r="M41" i="27"/>
  <c r="M34" i="27"/>
  <c r="AY32" i="21"/>
  <c r="H29" i="27" s="1"/>
  <c r="G29" i="27"/>
  <c r="AY28" i="21"/>
  <c r="H25" i="27" s="1"/>
  <c r="G25" i="27"/>
  <c r="AY24" i="21"/>
  <c r="H21" i="27" s="1"/>
  <c r="G21" i="27"/>
  <c r="AY20" i="21"/>
  <c r="H17" i="27" s="1"/>
  <c r="G17" i="27"/>
  <c r="AY16" i="21"/>
  <c r="H13" i="27" s="1"/>
  <c r="G13" i="27"/>
  <c r="AY33" i="21"/>
  <c r="H30" i="27" s="1"/>
  <c r="G30" i="27"/>
  <c r="AY29" i="21"/>
  <c r="H26" i="27" s="1"/>
  <c r="G26" i="27"/>
  <c r="AY25" i="21"/>
  <c r="H22" i="27" s="1"/>
  <c r="G22" i="27"/>
  <c r="AY21" i="21"/>
  <c r="H18" i="27" s="1"/>
  <c r="G18" i="27"/>
  <c r="AY17" i="21"/>
  <c r="H14" i="27" s="1"/>
  <c r="G14" i="27"/>
  <c r="M14" i="27" s="1"/>
  <c r="BH30" i="21"/>
  <c r="K27" i="27" s="1"/>
  <c r="J27" i="27"/>
  <c r="BH26" i="21"/>
  <c r="K23" i="27" s="1"/>
  <c r="J23" i="27"/>
  <c r="BH22" i="21"/>
  <c r="K19" i="27" s="1"/>
  <c r="J19" i="27"/>
  <c r="BH18" i="21"/>
  <c r="K15" i="27" s="1"/>
  <c r="J15" i="27"/>
  <c r="BH14" i="21"/>
  <c r="K11" i="27" s="1"/>
  <c r="J11" i="27"/>
  <c r="BH33" i="21"/>
  <c r="K30" i="27" s="1"/>
  <c r="J30" i="27"/>
  <c r="M30" i="27" s="1"/>
  <c r="BH29" i="21"/>
  <c r="K26" i="27" s="1"/>
  <c r="J26" i="27"/>
  <c r="BH25" i="21"/>
  <c r="K22" i="27" s="1"/>
  <c r="J22" i="27"/>
  <c r="BH21" i="21"/>
  <c r="K18" i="27" s="1"/>
  <c r="J18" i="27"/>
  <c r="BH17" i="21"/>
  <c r="K14" i="27" s="1"/>
  <c r="J14" i="27"/>
  <c r="BH13" i="21"/>
  <c r="K10" i="27" s="1"/>
  <c r="J10" i="27"/>
  <c r="M10" i="27" s="1"/>
  <c r="AY30" i="21"/>
  <c r="H27" i="27" s="1"/>
  <c r="G27" i="27"/>
  <c r="M27" i="27" s="1"/>
  <c r="AY26" i="21"/>
  <c r="H23" i="27" s="1"/>
  <c r="G23" i="27"/>
  <c r="M23" i="27" s="1"/>
  <c r="AY22" i="21"/>
  <c r="H19" i="27" s="1"/>
  <c r="G19" i="27"/>
  <c r="M19" i="27" s="1"/>
  <c r="AY18" i="21"/>
  <c r="H15" i="27" s="1"/>
  <c r="G15" i="27"/>
  <c r="M15" i="27" s="1"/>
  <c r="AY11" i="21"/>
  <c r="H8" i="27" s="1"/>
  <c r="G8" i="27"/>
  <c r="AY31" i="21"/>
  <c r="H28" i="27" s="1"/>
  <c r="G28" i="27"/>
  <c r="AY27" i="21"/>
  <c r="H24" i="27" s="1"/>
  <c r="G24" i="27"/>
  <c r="AY23" i="21"/>
  <c r="H20" i="27" s="1"/>
  <c r="G20" i="27"/>
  <c r="AY19" i="21"/>
  <c r="H16" i="27" s="1"/>
  <c r="G16" i="27"/>
  <c r="AY14" i="21"/>
  <c r="H11" i="27" s="1"/>
  <c r="G11" i="27"/>
  <c r="M11" i="27" s="1"/>
  <c r="BH32" i="21"/>
  <c r="K29" i="27" s="1"/>
  <c r="J29" i="27"/>
  <c r="M29" i="27" s="1"/>
  <c r="BH28" i="21"/>
  <c r="K25" i="27" s="1"/>
  <c r="J25" i="27"/>
  <c r="M25" i="27" s="1"/>
  <c r="BH24" i="21"/>
  <c r="K21" i="27" s="1"/>
  <c r="J21" i="27"/>
  <c r="M21" i="27" s="1"/>
  <c r="BH20" i="21"/>
  <c r="K17" i="27" s="1"/>
  <c r="J17" i="27"/>
  <c r="M17" i="27" s="1"/>
  <c r="BH16" i="21"/>
  <c r="K13" i="27" s="1"/>
  <c r="J13" i="27"/>
  <c r="M13" i="27" s="1"/>
  <c r="BH12" i="21"/>
  <c r="K9" i="27" s="1"/>
  <c r="J9" i="27"/>
  <c r="M9" i="27" s="1"/>
  <c r="BH31" i="21"/>
  <c r="K28" i="27" s="1"/>
  <c r="J28" i="27"/>
  <c r="BH27" i="21"/>
  <c r="K24" i="27" s="1"/>
  <c r="J24" i="27"/>
  <c r="M24" i="27" s="1"/>
  <c r="BH23" i="21"/>
  <c r="K20" i="27" s="1"/>
  <c r="J20" i="27"/>
  <c r="M20" i="27" s="1"/>
  <c r="BH19" i="21"/>
  <c r="K16" i="27" s="1"/>
  <c r="J16" i="27"/>
  <c r="M16" i="27" s="1"/>
  <c r="BH15" i="21"/>
  <c r="K12" i="27" s="1"/>
  <c r="J12" i="27"/>
  <c r="BH11" i="21"/>
  <c r="K8" i="27" s="1"/>
  <c r="J8" i="27"/>
  <c r="M8" i="27" s="1"/>
  <c r="CI34" i="21"/>
  <c r="CI44" i="21"/>
  <c r="E41" i="27"/>
  <c r="CI43" i="21"/>
  <c r="E40" i="27"/>
  <c r="CI42" i="21"/>
  <c r="E39" i="27"/>
  <c r="CI41" i="21"/>
  <c r="E38" i="27"/>
  <c r="CI40" i="21"/>
  <c r="E37" i="27"/>
  <c r="CI39" i="21"/>
  <c r="E36" i="27"/>
  <c r="CI38" i="21"/>
  <c r="E35" i="27"/>
  <c r="CI36" i="21"/>
  <c r="E33" i="27"/>
  <c r="CI35" i="21"/>
  <c r="E32" i="27"/>
  <c r="M31" i="27"/>
  <c r="M32" i="27"/>
  <c r="CH37" i="21"/>
  <c r="CH44" i="21"/>
  <c r="CH42" i="21"/>
  <c r="CH40" i="21"/>
  <c r="CH38" i="21"/>
  <c r="CH36" i="21"/>
  <c r="CH34" i="21"/>
  <c r="M39" i="27"/>
  <c r="M37" i="27"/>
  <c r="M35" i="27"/>
  <c r="M33" i="27"/>
  <c r="CJ35" i="21"/>
  <c r="CH43" i="21"/>
  <c r="CH41" i="21"/>
  <c r="CH39" i="21"/>
  <c r="CG32" i="21"/>
  <c r="CJ32" i="21" s="1"/>
  <c r="CG30" i="21"/>
  <c r="CJ30" i="21" s="1"/>
  <c r="CG28" i="21"/>
  <c r="CJ28" i="21" s="1"/>
  <c r="CG26" i="21"/>
  <c r="CJ26" i="21" s="1"/>
  <c r="CG24" i="21"/>
  <c r="CJ24" i="21" s="1"/>
  <c r="CG22" i="21"/>
  <c r="CJ22" i="21" s="1"/>
  <c r="CG20" i="21"/>
  <c r="CJ20" i="21" s="1"/>
  <c r="CG18" i="21"/>
  <c r="CJ18" i="21" s="1"/>
  <c r="CG16" i="21"/>
  <c r="CJ16" i="21" s="1"/>
  <c r="CG14" i="21"/>
  <c r="CJ14" i="21" s="1"/>
  <c r="CG12" i="21"/>
  <c r="CJ12" i="21" s="1"/>
  <c r="CG33" i="21"/>
  <c r="CJ33" i="21" s="1"/>
  <c r="CG31" i="21"/>
  <c r="CJ31" i="21" s="1"/>
  <c r="CG29" i="21"/>
  <c r="CJ29" i="21" s="1"/>
  <c r="CG27" i="21"/>
  <c r="CJ27" i="21" s="1"/>
  <c r="CG25" i="21"/>
  <c r="CJ25" i="21" s="1"/>
  <c r="CG23" i="21"/>
  <c r="CJ23" i="21" s="1"/>
  <c r="CG21" i="21"/>
  <c r="CJ21" i="21" s="1"/>
  <c r="CG19" i="21"/>
  <c r="CJ19" i="21" s="1"/>
  <c r="CG17" i="21"/>
  <c r="CJ17" i="21" s="1"/>
  <c r="CG15" i="21"/>
  <c r="CJ15" i="21" s="1"/>
  <c r="CG13" i="21"/>
  <c r="CJ13" i="21" s="1"/>
  <c r="CH19" i="21"/>
  <c r="CG11" i="21"/>
  <c r="CJ11" i="21" s="1"/>
  <c r="AP26" i="21"/>
  <c r="E23" i="27" s="1"/>
  <c r="AP18" i="21"/>
  <c r="E15" i="27" s="1"/>
  <c r="AP33" i="21"/>
  <c r="E30" i="27" s="1"/>
  <c r="AP29" i="21"/>
  <c r="E26" i="27" s="1"/>
  <c r="AP25" i="21"/>
  <c r="E22" i="27" s="1"/>
  <c r="AP21" i="21"/>
  <c r="E18" i="27" s="1"/>
  <c r="AP17" i="21"/>
  <c r="E14" i="27" s="1"/>
  <c r="AP13" i="21"/>
  <c r="E10" i="27" s="1"/>
  <c r="AP32" i="21"/>
  <c r="E29" i="27" s="1"/>
  <c r="CH32" i="21"/>
  <c r="AP28" i="21"/>
  <c r="E25" i="27" s="1"/>
  <c r="AP24" i="21"/>
  <c r="E21" i="27" s="1"/>
  <c r="CH24" i="21"/>
  <c r="AP20" i="21"/>
  <c r="E17" i="27" s="1"/>
  <c r="CH20" i="21"/>
  <c r="AP16" i="21"/>
  <c r="E13" i="27" s="1"/>
  <c r="CH16" i="21"/>
  <c r="AP12" i="21"/>
  <c r="CH12" i="21"/>
  <c r="AP31" i="21"/>
  <c r="E28" i="27" s="1"/>
  <c r="AP23" i="21"/>
  <c r="E20" i="27" s="1"/>
  <c r="AP15" i="21"/>
  <c r="E12" i="27" s="1"/>
  <c r="AP11" i="21"/>
  <c r="CC57" i="21"/>
  <c r="CC58" i="21"/>
  <c r="CC59" i="21"/>
  <c r="CE59" i="21"/>
  <c r="CE58" i="21"/>
  <c r="CE57" i="21"/>
  <c r="BX59" i="21"/>
  <c r="BX57" i="21"/>
  <c r="BX58" i="21"/>
  <c r="BS57" i="21"/>
  <c r="BS59" i="21"/>
  <c r="BS58" i="21"/>
  <c r="AZ58" i="21"/>
  <c r="AZ59" i="21"/>
  <c r="AZ57" i="21"/>
  <c r="BI57" i="21"/>
  <c r="BI58" i="21"/>
  <c r="BI59" i="21"/>
  <c r="AQ59" i="21"/>
  <c r="AQ58" i="21"/>
  <c r="AQ57" i="21"/>
  <c r="AH58" i="21"/>
  <c r="AH59" i="21"/>
  <c r="AH57" i="21"/>
  <c r="BN59" i="21"/>
  <c r="BN58" i="21"/>
  <c r="BN57" i="21"/>
  <c r="CH28" i="21" l="1"/>
  <c r="CH15" i="21"/>
  <c r="M28" i="27"/>
  <c r="M22" i="27"/>
  <c r="M18" i="27"/>
  <c r="D55" i="27"/>
  <c r="D56" i="27"/>
  <c r="D54" i="27"/>
  <c r="M12" i="27"/>
  <c r="CH11" i="21"/>
  <c r="CH13" i="21"/>
  <c r="CH17" i="21"/>
  <c r="CH21" i="21"/>
  <c r="CH25" i="21"/>
  <c r="CH29" i="21"/>
  <c r="CH33" i="21"/>
  <c r="M26" i="27"/>
  <c r="CI12" i="21"/>
  <c r="E9" i="27"/>
  <c r="CI11" i="21"/>
  <c r="E8" i="27"/>
  <c r="N32" i="27"/>
  <c r="O32" i="27"/>
  <c r="O25" i="27"/>
  <c r="N25" i="27"/>
  <c r="O33" i="27"/>
  <c r="N33" i="27"/>
  <c r="O41" i="27"/>
  <c r="N41" i="27"/>
  <c r="N30" i="27"/>
  <c r="O30" i="27"/>
  <c r="N34" i="27"/>
  <c r="O34" i="27"/>
  <c r="N40" i="27"/>
  <c r="O40" i="27"/>
  <c r="O31" i="27"/>
  <c r="N31" i="27"/>
  <c r="O39" i="27"/>
  <c r="N39" i="27"/>
  <c r="N38" i="27"/>
  <c r="O38" i="27"/>
  <c r="O29" i="27"/>
  <c r="N29" i="27"/>
  <c r="O37" i="27"/>
  <c r="N37" i="27"/>
  <c r="N26" i="27"/>
  <c r="O26" i="27"/>
  <c r="N28" i="27"/>
  <c r="O28" i="27"/>
  <c r="N36" i="27"/>
  <c r="O36" i="27"/>
  <c r="O27" i="27"/>
  <c r="N27" i="27"/>
  <c r="O35" i="27"/>
  <c r="N35" i="27"/>
  <c r="CH23" i="21"/>
  <c r="CH27" i="21"/>
  <c r="CH31" i="21"/>
  <c r="CH14" i="21"/>
  <c r="CH18" i="21"/>
  <c r="CH22" i="21"/>
  <c r="CH26" i="21"/>
  <c r="CH30" i="21"/>
  <c r="CI15" i="21"/>
  <c r="CI19" i="21"/>
  <c r="CI23" i="21"/>
  <c r="CI27" i="21"/>
  <c r="CI31" i="21"/>
  <c r="CI16" i="21"/>
  <c r="CI20" i="21"/>
  <c r="CI24" i="21"/>
  <c r="CI28" i="21"/>
  <c r="CI32" i="21"/>
  <c r="CI13" i="21"/>
  <c r="CI17" i="21"/>
  <c r="CI21" i="21"/>
  <c r="CI25" i="21"/>
  <c r="CI29" i="21"/>
  <c r="CI33" i="21"/>
  <c r="CI14" i="21"/>
  <c r="CI18" i="21"/>
  <c r="CI22" i="21"/>
  <c r="CI26" i="21"/>
  <c r="CI30" i="21"/>
  <c r="CF59" i="21"/>
  <c r="CF57" i="21"/>
  <c r="CF58" i="21"/>
  <c r="CD59" i="21"/>
  <c r="CD57" i="21"/>
  <c r="CD58" i="21"/>
  <c r="BY57" i="21"/>
  <c r="BY58" i="21"/>
  <c r="BY59" i="21"/>
  <c r="BT58" i="21"/>
  <c r="BT59" i="21"/>
  <c r="BT57" i="21"/>
  <c r="BD10" i="21"/>
  <c r="BE10" i="21" s="1"/>
  <c r="BA58" i="21"/>
  <c r="BA59" i="21"/>
  <c r="BA57" i="21"/>
  <c r="BJ59" i="21"/>
  <c r="BJ57" i="21"/>
  <c r="BJ58" i="21"/>
  <c r="AU10" i="21"/>
  <c r="AV10" i="21" s="1"/>
  <c r="AR59" i="21"/>
  <c r="AR57" i="21"/>
  <c r="AR58" i="21"/>
  <c r="AI59" i="21"/>
  <c r="AI58" i="21"/>
  <c r="AI57" i="21"/>
  <c r="BO59" i="21"/>
  <c r="BO57" i="21"/>
  <c r="BO58" i="21"/>
  <c r="J7" i="27" l="1"/>
  <c r="J54" i="27" s="1"/>
  <c r="G7" i="27"/>
  <c r="G55" i="27" s="1"/>
  <c r="J56" i="27"/>
  <c r="G54" i="27"/>
  <c r="CJ10" i="21"/>
  <c r="O15" i="27"/>
  <c r="N15" i="27"/>
  <c r="O11" i="27"/>
  <c r="N11" i="27"/>
  <c r="O13" i="27"/>
  <c r="N13" i="27"/>
  <c r="O9" i="27"/>
  <c r="N9" i="27"/>
  <c r="O16" i="27"/>
  <c r="N16" i="27"/>
  <c r="O23" i="27"/>
  <c r="N23" i="27"/>
  <c r="O19" i="27"/>
  <c r="N19" i="27"/>
  <c r="O22" i="27"/>
  <c r="N22" i="27"/>
  <c r="O18" i="27"/>
  <c r="N18" i="27"/>
  <c r="O14" i="27"/>
  <c r="N14" i="27"/>
  <c r="O10" i="27"/>
  <c r="N10" i="27"/>
  <c r="O21" i="27"/>
  <c r="N21" i="27"/>
  <c r="O17" i="27"/>
  <c r="N17" i="27"/>
  <c r="O24" i="27"/>
  <c r="N24" i="27"/>
  <c r="O20" i="27"/>
  <c r="N20" i="27"/>
  <c r="O12" i="27"/>
  <c r="N12" i="27"/>
  <c r="O8" i="27"/>
  <c r="N8" i="27"/>
  <c r="CH10" i="21"/>
  <c r="CG58" i="21"/>
  <c r="CG59" i="21"/>
  <c r="CG57" i="21"/>
  <c r="CB58" i="21"/>
  <c r="CB59" i="21"/>
  <c r="CB57" i="21"/>
  <c r="BW59" i="21"/>
  <c r="BW58" i="21"/>
  <c r="BW57" i="21"/>
  <c r="BD58" i="21"/>
  <c r="BD59" i="21"/>
  <c r="BD57" i="21"/>
  <c r="BM57" i="21"/>
  <c r="BM58" i="21"/>
  <c r="BM59" i="21"/>
  <c r="AU59" i="21"/>
  <c r="AU58" i="21"/>
  <c r="AU57" i="21"/>
  <c r="AL59" i="21"/>
  <c r="AL57" i="21"/>
  <c r="AL58" i="21"/>
  <c r="BR59" i="21"/>
  <c r="BR58" i="21"/>
  <c r="BR57" i="21"/>
  <c r="J55" i="27" l="1"/>
  <c r="M7" i="27"/>
  <c r="G56" i="27"/>
  <c r="M56" i="27"/>
  <c r="M54" i="27"/>
  <c r="M55" i="27"/>
  <c r="BE58" i="21"/>
  <c r="BE59" i="21"/>
  <c r="BE57" i="21"/>
  <c r="BH10" i="21"/>
  <c r="K7" i="27" s="1"/>
  <c r="AV58" i="21"/>
  <c r="AY10" i="21"/>
  <c r="H7" i="27" s="1"/>
  <c r="AV59" i="21"/>
  <c r="AV57" i="21"/>
  <c r="AM57" i="21"/>
  <c r="AP10" i="21"/>
  <c r="AM59" i="21"/>
  <c r="AM58" i="21"/>
  <c r="CI10" i="21" l="1"/>
  <c r="E7" i="27"/>
  <c r="BH59" i="21"/>
  <c r="BH57" i="21"/>
  <c r="BH58" i="21"/>
  <c r="AY57" i="21"/>
  <c r="AY59" i="21"/>
  <c r="AY58" i="21"/>
  <c r="AP59" i="21"/>
  <c r="AP57" i="21"/>
  <c r="AP58" i="21"/>
  <c r="K55" i="27" l="1"/>
  <c r="H54" i="27"/>
  <c r="N44" i="27"/>
  <c r="O44" i="27"/>
  <c r="O45" i="27"/>
  <c r="N45" i="27"/>
  <c r="K56" i="27"/>
  <c r="H55" i="27"/>
  <c r="H56" i="27"/>
  <c r="O43" i="27"/>
  <c r="N43" i="27"/>
  <c r="K54" i="27"/>
  <c r="O7" i="27"/>
  <c r="E55" i="27"/>
  <c r="E56" i="27"/>
  <c r="E54" i="27"/>
  <c r="N7" i="27"/>
  <c r="N56" i="27" l="1"/>
  <c r="N54" i="27"/>
  <c r="N55" i="27"/>
</calcChain>
</file>

<file path=xl/sharedStrings.xml><?xml version="1.0" encoding="utf-8"?>
<sst xmlns="http://schemas.openxmlformats.org/spreadsheetml/2006/main" count="414" uniqueCount="81">
  <si>
    <t>NOMOR</t>
  </si>
  <si>
    <t>URUT</t>
  </si>
  <si>
    <t>INDUK</t>
  </si>
  <si>
    <t>NISN</t>
  </si>
  <si>
    <t>PESERTA</t>
  </si>
  <si>
    <t>NAMA PESERTA US/UN/USBN</t>
  </si>
  <si>
    <t>NILAI RAPOR</t>
  </si>
  <si>
    <t>NRR</t>
  </si>
  <si>
    <t>40% NRR</t>
  </si>
  <si>
    <t>NUS</t>
  </si>
  <si>
    <t>60% NUS</t>
  </si>
  <si>
    <t>NS</t>
  </si>
  <si>
    <t>FORMAT PENGOLAHAN NILAI RS-NUS DAN S/M</t>
  </si>
  <si>
    <t>MI NURUL ISLAM LABRUK KIDUL KEC. SUMBERSUKO</t>
  </si>
  <si>
    <t>MATA PELAJARAN</t>
  </si>
  <si>
    <t>: MATEMATIKA</t>
  </si>
  <si>
    <t>: IPA</t>
  </si>
  <si>
    <t>: IPS</t>
  </si>
  <si>
    <t>: SBK</t>
  </si>
  <si>
    <t>: PENJASKES</t>
  </si>
  <si>
    <t>: B. INGGRIS</t>
  </si>
  <si>
    <t>: B. DAERAH</t>
  </si>
  <si>
    <t>DAFTAR NILAI SEKOLAH (NS)</t>
  </si>
  <si>
    <t>PESERTA US/USBN/UN SD/MADRASAH IBTIDAIYAH</t>
  </si>
  <si>
    <t xml:space="preserve">MADRASAH IBTIDAIYAH </t>
  </si>
  <si>
    <t>: NURUL ISLAM LABRUK KIDUL</t>
  </si>
  <si>
    <t xml:space="preserve">KECAMATAN                       </t>
  </si>
  <si>
    <t>: SUMBERSUKO</t>
  </si>
  <si>
    <t>No</t>
  </si>
  <si>
    <t>Nomor Peserta</t>
  </si>
  <si>
    <t>Nama Peserta</t>
  </si>
  <si>
    <t>AL QUR'AN-HADITS</t>
  </si>
  <si>
    <t>AQIDAH AKHLAK</t>
  </si>
  <si>
    <t>FIQIH</t>
  </si>
  <si>
    <t>SKI</t>
  </si>
  <si>
    <t>BAHASA ARAB</t>
  </si>
  <si>
    <t>PKN</t>
  </si>
  <si>
    <t>BAHASA INDONESIA</t>
  </si>
  <si>
    <t>MATEMATIKA</t>
  </si>
  <si>
    <t>IPA</t>
  </si>
  <si>
    <t>IPS</t>
  </si>
  <si>
    <t>SBK</t>
  </si>
  <si>
    <t>PENJASORKES</t>
  </si>
  <si>
    <t>BAHASA INGGRIS</t>
  </si>
  <si>
    <t>BAHASA JAWA</t>
  </si>
  <si>
    <t>KETERANGAN</t>
  </si>
  <si>
    <t>NUN</t>
  </si>
  <si>
    <t>NA</t>
  </si>
  <si>
    <t>: AL QUR'AN HADITS</t>
  </si>
  <si>
    <t>: AQIDAH AKHLAK</t>
  </si>
  <si>
    <t>: FIQIH</t>
  </si>
  <si>
    <t>: SKI</t>
  </si>
  <si>
    <t>Labruk Kidul, 09 April 2012</t>
  </si>
  <si>
    <t>KEPALA MADRASAH</t>
  </si>
  <si>
    <t>MI NURUL ISLAM LABRUK KIDUL</t>
  </si>
  <si>
    <t>Kepala Madrasah</t>
  </si>
  <si>
    <t>Mengetahui</t>
  </si>
  <si>
    <t>LULUS</t>
  </si>
  <si>
    <t>UN</t>
  </si>
  <si>
    <t>KET</t>
  </si>
  <si>
    <t>RATA-RATA</t>
  </si>
  <si>
    <t>JUMLAH</t>
  </si>
  <si>
    <t>BHS INDONESIA</t>
  </si>
  <si>
    <t>NAMA PESERTA</t>
  </si>
  <si>
    <t>NO</t>
  </si>
  <si>
    <t>MI MA'ARIF NU NURUL ISLAM LABRUK KIDUL</t>
  </si>
  <si>
    <t>NILAI TERTINGGI</t>
  </si>
  <si>
    <t>NILAI TERENDAH</t>
  </si>
  <si>
    <t>JUMLAH NILAI MADRASAH</t>
  </si>
  <si>
    <t>RATA-RATA NILAI AKHIR</t>
  </si>
  <si>
    <t>RATA-RATA NILAI MADRASAH</t>
  </si>
  <si>
    <t>DAFTAR KOLEKTIF HASIL UJIAN SEKOLAH</t>
  </si>
  <si>
    <t>TAHUN PELAJARAN 2013/2014</t>
  </si>
  <si>
    <t>: B. ARAB</t>
  </si>
  <si>
    <t>: PKN</t>
  </si>
  <si>
    <t>: B. INDONESIA</t>
  </si>
  <si>
    <t>SAHRONI,S.Pd.I</t>
  </si>
  <si>
    <t>70% NRR</t>
  </si>
  <si>
    <t>70% NS</t>
  </si>
  <si>
    <t>30% NUS</t>
  </si>
  <si>
    <t>30% NUN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</si>
</sst>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2" fillId="0" borderId="0" xfId="1"/>
    <xf numFmtId="2" fontId="2" fillId="0" borderId="0" xfId="1" applyNumberFormat="1"/>
    <xf numFmtId="0" fontId="2" fillId="0" borderId="1" xfId="1" applyFill="1" applyBorder="1" applyAlignment="1">
      <alignment horizontal="center" vertical="center"/>
    </xf>
    <xf numFmtId="2" fontId="2" fillId="0" borderId="1" xfId="1" applyNumberForma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left"/>
    </xf>
    <xf numFmtId="0" fontId="2" fillId="0" borderId="1" xfId="1" applyFill="1" applyBorder="1" applyAlignment="1">
      <alignment horizontal="center"/>
    </xf>
    <xf numFmtId="0" fontId="2" fillId="0" borderId="0" xfId="1" applyFill="1"/>
    <xf numFmtId="0" fontId="2" fillId="3" borderId="0" xfId="1" applyFill="1"/>
    <xf numFmtId="0" fontId="8" fillId="0" borderId="1" xfId="1" applyFont="1" applyBorder="1" applyAlignment="1">
      <alignment horizontal="center" vertical="center"/>
    </xf>
    <xf numFmtId="0" fontId="6" fillId="0" borderId="0" xfId="1" applyFont="1" applyAlignment="1"/>
    <xf numFmtId="0" fontId="2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1" applyFont="1" applyBorder="1"/>
    <xf numFmtId="2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4" fillId="0" borderId="1" xfId="0" applyFont="1" applyFill="1" applyBorder="1"/>
    <xf numFmtId="2" fontId="0" fillId="0" borderId="1" xfId="0" applyNumberFormat="1" applyFill="1" applyBorder="1"/>
    <xf numFmtId="2" fontId="0" fillId="0" borderId="0" xfId="0" applyNumberFormat="1" applyFill="1" applyBorder="1"/>
    <xf numFmtId="0" fontId="1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2" fillId="0" borderId="1" xfId="1" applyNumberFormat="1" applyFill="1" applyBorder="1" applyAlignment="1" applyProtection="1">
      <alignment horizontal="center" vertical="center"/>
    </xf>
    <xf numFmtId="2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9525</xdr:rowOff>
    </xdr:from>
    <xdr:to>
      <xdr:col>1</xdr:col>
      <xdr:colOff>1495425</xdr:colOff>
      <xdr:row>3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ta%202013.2014\K.%20UJIAN-UJIAN\PENGOLAHAN%20NILAI%20RAPOR%20KLS%206\US%20M%2013.14\calon%20peserta%20UN%20DAN%20UAMB13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ta%202013.2014\K.%20UJIAN-UJIAN\US%20M%2013.14\calon%20peserta%20UN%20DAN%20UAMB13.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 Pengisian"/>
      <sheetName val="Calon Data Unas"/>
      <sheetName val="BIODATA PESERTA"/>
      <sheetName val="DATA SEKOLAH"/>
      <sheetName val="BIODATA PESERTA (2)"/>
    </sheetNames>
    <sheetDataSet>
      <sheetData sheetId="0"/>
      <sheetData sheetId="1"/>
      <sheetData sheetId="2"/>
      <sheetData sheetId="3"/>
      <sheetData sheetId="4">
        <row r="4">
          <cell r="C4" t="str">
            <v>80-162-001-8</v>
          </cell>
          <cell r="E4" t="str">
            <v>ACHMAD ZANUAR FIRMANSYAH</v>
          </cell>
        </row>
        <row r="5">
          <cell r="C5" t="str">
            <v>80-162-002-7</v>
          </cell>
          <cell r="E5" t="str">
            <v>ADELIA DWI WAHYU SAPUTRI</v>
          </cell>
        </row>
        <row r="6">
          <cell r="C6" t="str">
            <v>80-162-003-6</v>
          </cell>
          <cell r="E6" t="str">
            <v>AGUS NUR ISMAIL</v>
          </cell>
        </row>
        <row r="7">
          <cell r="C7" t="str">
            <v>80-162-004-5</v>
          </cell>
          <cell r="E7" t="str">
            <v>Ahmad Syahal Fadlan</v>
          </cell>
        </row>
        <row r="8">
          <cell r="C8" t="str">
            <v>80-162-005-4</v>
          </cell>
          <cell r="E8" t="str">
            <v>ANISA WIDIA RAHMAWATI</v>
          </cell>
        </row>
        <row r="9">
          <cell r="C9" t="str">
            <v>80-162-006-3</v>
          </cell>
          <cell r="E9" t="str">
            <v>DINDA RIZKY AMELIA PUTRI</v>
          </cell>
        </row>
        <row r="10">
          <cell r="C10" t="str">
            <v>80-162-007-2</v>
          </cell>
          <cell r="E10" t="str">
            <v>IFTHINANUL AFLACHAL MU'MINUN</v>
          </cell>
        </row>
        <row r="11">
          <cell r="C11" t="str">
            <v>80-162-008-9</v>
          </cell>
          <cell r="E11" t="str">
            <v>JULIAN DANI ALVIONATA</v>
          </cell>
        </row>
        <row r="12">
          <cell r="C12" t="str">
            <v>80-162-009-8</v>
          </cell>
          <cell r="E12" t="str">
            <v>KHOIRUL HADI</v>
          </cell>
        </row>
        <row r="13">
          <cell r="C13" t="str">
            <v>80-162-010-7</v>
          </cell>
          <cell r="E13" t="str">
            <v>LAILATUL NUR KHASANAH</v>
          </cell>
        </row>
        <row r="14">
          <cell r="C14" t="str">
            <v>80-162-011-6</v>
          </cell>
          <cell r="E14" t="str">
            <v>MARIA ULFAH</v>
          </cell>
        </row>
        <row r="15">
          <cell r="C15" t="str">
            <v>80-162-012-5</v>
          </cell>
          <cell r="E15" t="str">
            <v>MAULIDIA MEGA ISTIKOMA</v>
          </cell>
        </row>
        <row r="16">
          <cell r="C16" t="str">
            <v>80-162-013-4</v>
          </cell>
          <cell r="E16" t="str">
            <v>MOCHAMAD ALI MASSAID</v>
          </cell>
        </row>
        <row r="17">
          <cell r="C17" t="str">
            <v>80-162-014-3</v>
          </cell>
          <cell r="E17" t="str">
            <v>MOCHAMAD ALVIN HAZAIRIN</v>
          </cell>
        </row>
        <row r="18">
          <cell r="C18" t="str">
            <v>80-162-015-2</v>
          </cell>
          <cell r="E18" t="str">
            <v>MOCHAMMAD AKBAR GUNAWAN</v>
          </cell>
        </row>
        <row r="19">
          <cell r="C19" t="str">
            <v>80-162-016-9</v>
          </cell>
          <cell r="E19" t="str">
            <v>MOHAMMAD KHOZIN BARIZI</v>
          </cell>
        </row>
        <row r="20">
          <cell r="C20" t="str">
            <v>80-162-017-8</v>
          </cell>
          <cell r="E20" t="str">
            <v>MUHAMMAD FATHONIL KIROM</v>
          </cell>
        </row>
        <row r="21">
          <cell r="C21" t="str">
            <v>80-162-018-7</v>
          </cell>
          <cell r="E21" t="str">
            <v>MUHAMMAD FEBRI ARJUNAIDI</v>
          </cell>
        </row>
        <row r="22">
          <cell r="C22" t="str">
            <v>80-162-019-6</v>
          </cell>
          <cell r="E22" t="str">
            <v>RIFKI NUR AISYAH</v>
          </cell>
        </row>
        <row r="23">
          <cell r="C23" t="str">
            <v>80-162-020-5</v>
          </cell>
          <cell r="E23" t="str">
            <v>RISA NABILA</v>
          </cell>
        </row>
        <row r="24">
          <cell r="C24" t="str">
            <v>80-162-021-4</v>
          </cell>
          <cell r="E24" t="str">
            <v>RIZKY NAFIL MURTADHO</v>
          </cell>
        </row>
        <row r="25">
          <cell r="C25" t="str">
            <v>80-162-022-3</v>
          </cell>
          <cell r="E25" t="str">
            <v>SAYYIDATUS ZAAMAH</v>
          </cell>
        </row>
        <row r="26">
          <cell r="C26" t="str">
            <v>80-162-023-2</v>
          </cell>
          <cell r="E26" t="str">
            <v>SITI SUAIBAH</v>
          </cell>
        </row>
        <row r="27">
          <cell r="C27" t="str">
            <v>80-162-024-9</v>
          </cell>
          <cell r="E27" t="str">
            <v>ABDUL AZIS</v>
          </cell>
        </row>
        <row r="28">
          <cell r="C28" t="str">
            <v>80-162-025-8</v>
          </cell>
          <cell r="E28" t="str">
            <v>ABDUL MAJID</v>
          </cell>
        </row>
        <row r="29">
          <cell r="C29" t="str">
            <v>80-162-026-7</v>
          </cell>
          <cell r="E29" t="str">
            <v>AHMAD ROJIKIN</v>
          </cell>
        </row>
        <row r="30">
          <cell r="C30" t="str">
            <v>80-162-027-6</v>
          </cell>
          <cell r="E30" t="str">
            <v>ANTON FEBRIANTO</v>
          </cell>
        </row>
        <row r="31">
          <cell r="C31" t="str">
            <v>80-162-028-5</v>
          </cell>
          <cell r="E31" t="str">
            <v>Aprilia Vinata</v>
          </cell>
        </row>
        <row r="32">
          <cell r="C32" t="str">
            <v>80-162-0294</v>
          </cell>
          <cell r="E32" t="str">
            <v>Dimas Agung Prasetyo</v>
          </cell>
        </row>
        <row r="33">
          <cell r="C33" t="str">
            <v>80-162-030-3</v>
          </cell>
          <cell r="E33" t="str">
            <v>DINA MARIANA</v>
          </cell>
        </row>
        <row r="34">
          <cell r="C34" t="str">
            <v>80-162-031-2</v>
          </cell>
          <cell r="E34" t="str">
            <v>FANDI DWI PAMUNGKAS</v>
          </cell>
        </row>
        <row r="35">
          <cell r="C35" t="str">
            <v>80-162-032-9</v>
          </cell>
          <cell r="E35" t="str">
            <v>MOCHAMAD RIFKI AFANDI</v>
          </cell>
        </row>
        <row r="36">
          <cell r="C36" t="str">
            <v>80-162-033-8</v>
          </cell>
          <cell r="E36" t="str">
            <v>MOCHAMAD RISKI</v>
          </cell>
        </row>
        <row r="37">
          <cell r="C37" t="str">
            <v>80-162-034-7</v>
          </cell>
          <cell r="E37" t="str">
            <v>MOCHAMAT WAHYU HIDAYAT</v>
          </cell>
        </row>
        <row r="38">
          <cell r="C38" t="str">
            <v>80-162-035-6</v>
          </cell>
          <cell r="E38" t="str">
            <v>MUCHAMAD ANDI RAMADHON</v>
          </cell>
        </row>
        <row r="39">
          <cell r="C39" t="str">
            <v>80-162-036-5</v>
          </cell>
          <cell r="E39" t="str">
            <v>MUHAMAD AL AZHAR</v>
          </cell>
        </row>
        <row r="40">
          <cell r="C40" t="str">
            <v>80-162-037-4</v>
          </cell>
          <cell r="E40" t="str">
            <v>Muhamad Sholeh</v>
          </cell>
        </row>
        <row r="41">
          <cell r="C41" t="str">
            <v>80-162-038-3</v>
          </cell>
          <cell r="E41" t="str">
            <v>MUHAMMAD ZAINUR ROZIKIN</v>
          </cell>
        </row>
        <row r="42">
          <cell r="C42" t="str">
            <v>80-162-039-2</v>
          </cell>
          <cell r="E42" t="str">
            <v>MUKHAMAD IQBAL MAULANA</v>
          </cell>
        </row>
        <row r="43">
          <cell r="C43" t="str">
            <v>80-162-040-9</v>
          </cell>
          <cell r="E43" t="str">
            <v>NURUL HIDAYAH</v>
          </cell>
        </row>
        <row r="44">
          <cell r="C44" t="str">
            <v>80-162-041-8</v>
          </cell>
          <cell r="E44" t="str">
            <v>RAMA FERDIYANTO</v>
          </cell>
        </row>
        <row r="45">
          <cell r="C45" t="str">
            <v>80-162-042-7</v>
          </cell>
          <cell r="E45" t="str">
            <v>RINDI RATNA SARI</v>
          </cell>
        </row>
        <row r="46">
          <cell r="C46" t="str">
            <v>80-162-043-6</v>
          </cell>
          <cell r="E46" t="str">
            <v>SINTIA AYU WARDANI</v>
          </cell>
        </row>
        <row r="47">
          <cell r="C47" t="str">
            <v>80-162-044-5</v>
          </cell>
          <cell r="E47" t="str">
            <v>SITI NUR ROFITA</v>
          </cell>
        </row>
        <row r="48">
          <cell r="C48" t="str">
            <v>80-162-045-4</v>
          </cell>
          <cell r="E48" t="str">
            <v>VIALDI ROHMAN YULIANO</v>
          </cell>
        </row>
        <row r="49">
          <cell r="C49" t="str">
            <v>80-162-046-3</v>
          </cell>
          <cell r="E49" t="str">
            <v>VIKRI HAVIDUL AHKAM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 Pengisian"/>
      <sheetName val="Calon Data Unas"/>
      <sheetName val="BIODATA PESERTA"/>
      <sheetName val="DATA SEKOLAH"/>
      <sheetName val="BIODATA PESERTA (2)"/>
    </sheetNames>
    <sheetDataSet>
      <sheetData sheetId="0"/>
      <sheetData sheetId="1"/>
      <sheetData sheetId="2"/>
      <sheetData sheetId="3"/>
      <sheetData sheetId="4">
        <row r="4">
          <cell r="B4" t="str">
            <v>0020712577</v>
          </cell>
          <cell r="D4">
            <v>4015</v>
          </cell>
        </row>
        <row r="5">
          <cell r="B5" t="str">
            <v>0020712583</v>
          </cell>
          <cell r="D5">
            <v>3994</v>
          </cell>
        </row>
        <row r="6">
          <cell r="B6" t="str">
            <v>0014790492</v>
          </cell>
          <cell r="D6">
            <v>3992</v>
          </cell>
        </row>
        <row r="7">
          <cell r="B7" t="str">
            <v>0020712579</v>
          </cell>
          <cell r="D7">
            <v>3993</v>
          </cell>
        </row>
        <row r="8">
          <cell r="B8" t="str">
            <v>0014790470</v>
          </cell>
          <cell r="D8">
            <v>3991</v>
          </cell>
        </row>
        <row r="9">
          <cell r="B9" t="str">
            <v>0014790490</v>
          </cell>
          <cell r="D9">
            <v>3995</v>
          </cell>
        </row>
        <row r="10">
          <cell r="B10" t="str">
            <v>0014790491</v>
          </cell>
          <cell r="D10">
            <v>4022</v>
          </cell>
        </row>
        <row r="11">
          <cell r="B11" t="str">
            <v>0014790482</v>
          </cell>
          <cell r="D11">
            <v>3997</v>
          </cell>
        </row>
        <row r="12">
          <cell r="D12">
            <v>4023</v>
          </cell>
        </row>
        <row r="13">
          <cell r="B13" t="str">
            <v>0014790475</v>
          </cell>
          <cell r="D13">
            <v>3998</v>
          </cell>
        </row>
        <row r="14">
          <cell r="D14">
            <v>4000</v>
          </cell>
        </row>
        <row r="15">
          <cell r="B15" t="str">
            <v>0014790476</v>
          </cell>
          <cell r="D15">
            <v>3999</v>
          </cell>
        </row>
        <row r="16">
          <cell r="B16" t="str">
            <v>0014790489</v>
          </cell>
          <cell r="D16">
            <v>4024</v>
          </cell>
        </row>
        <row r="17">
          <cell r="B17" t="str">
            <v>0014790488</v>
          </cell>
          <cell r="D17">
            <v>4029</v>
          </cell>
        </row>
        <row r="18">
          <cell r="B18" t="str">
            <v>0020712580</v>
          </cell>
          <cell r="D18">
            <v>4006</v>
          </cell>
        </row>
        <row r="19">
          <cell r="B19" t="str">
            <v>0014790468</v>
          </cell>
          <cell r="D19">
            <v>4004</v>
          </cell>
        </row>
        <row r="20">
          <cell r="B20" t="str">
            <v>0020712584</v>
          </cell>
          <cell r="D20">
            <v>4007</v>
          </cell>
        </row>
        <row r="21">
          <cell r="B21" t="str">
            <v>0020712578</v>
          </cell>
          <cell r="D21">
            <v>4028</v>
          </cell>
        </row>
        <row r="22">
          <cell r="B22" t="str">
            <v>0020712586</v>
          </cell>
          <cell r="D22">
            <v>4011</v>
          </cell>
        </row>
        <row r="23">
          <cell r="D23">
            <v>4031</v>
          </cell>
        </row>
        <row r="24">
          <cell r="B24" t="str">
            <v>0014790471</v>
          </cell>
          <cell r="D24">
            <v>4010</v>
          </cell>
        </row>
        <row r="25">
          <cell r="B25" t="str">
            <v>0014790473</v>
          </cell>
          <cell r="D25">
            <v>4035</v>
          </cell>
        </row>
        <row r="26">
          <cell r="D26">
            <v>4032</v>
          </cell>
        </row>
        <row r="27">
          <cell r="B27" t="str">
            <v>0000662709</v>
          </cell>
          <cell r="D27">
            <v>3945</v>
          </cell>
        </row>
        <row r="28">
          <cell r="D28">
            <v>3989</v>
          </cell>
        </row>
        <row r="29">
          <cell r="D29">
            <v>3943</v>
          </cell>
        </row>
        <row r="30">
          <cell r="B30" t="str">
            <v>0003902844</v>
          </cell>
          <cell r="D30">
            <v>4089</v>
          </cell>
        </row>
        <row r="31">
          <cell r="B31" t="str">
            <v>0020712581</v>
          </cell>
          <cell r="D31">
            <v>4016</v>
          </cell>
        </row>
        <row r="32">
          <cell r="D32">
            <v>4011</v>
          </cell>
        </row>
        <row r="33">
          <cell r="D33">
            <v>4018</v>
          </cell>
        </row>
        <row r="34">
          <cell r="B34" t="str">
            <v>0000964229</v>
          </cell>
          <cell r="D34">
            <v>4021</v>
          </cell>
        </row>
        <row r="35">
          <cell r="B35" t="str">
            <v>0014790480</v>
          </cell>
          <cell r="D35">
            <v>4026</v>
          </cell>
        </row>
        <row r="36">
          <cell r="D36">
            <v>3962</v>
          </cell>
        </row>
        <row r="37">
          <cell r="D37">
            <v>4002</v>
          </cell>
        </row>
        <row r="38">
          <cell r="B38" t="str">
            <v>0000964233</v>
          </cell>
          <cell r="D38">
            <v>4001</v>
          </cell>
        </row>
        <row r="39">
          <cell r="B39" t="str">
            <v>0000964232</v>
          </cell>
          <cell r="D39">
            <v>4003</v>
          </cell>
        </row>
        <row r="40">
          <cell r="D40">
            <v>4005</v>
          </cell>
        </row>
        <row r="41">
          <cell r="D41">
            <v>4027</v>
          </cell>
        </row>
        <row r="42">
          <cell r="D42">
            <v>3956</v>
          </cell>
        </row>
        <row r="43">
          <cell r="D43">
            <v>4264</v>
          </cell>
        </row>
        <row r="44">
          <cell r="B44" t="str">
            <v>0000662727</v>
          </cell>
          <cell r="D44">
            <v>3982</v>
          </cell>
        </row>
        <row r="45">
          <cell r="B45" t="str">
            <v>0000662711</v>
          </cell>
          <cell r="D45">
            <v>3908</v>
          </cell>
        </row>
        <row r="46">
          <cell r="B46" t="str">
            <v>9981008906</v>
          </cell>
          <cell r="D46">
            <v>3891</v>
          </cell>
        </row>
        <row r="47">
          <cell r="B47" t="str">
            <v>0020712575</v>
          </cell>
          <cell r="D47">
            <v>4033</v>
          </cell>
        </row>
        <row r="48">
          <cell r="B48" t="str">
            <v>0014790481</v>
          </cell>
          <cell r="D48">
            <v>4036</v>
          </cell>
        </row>
        <row r="49">
          <cell r="B49" t="str">
            <v>0025417818</v>
          </cell>
          <cell r="D49">
            <v>4014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66"/>
  <sheetViews>
    <sheetView tabSelected="1" view="pageBreakPreview" zoomScale="25" zoomScaleNormal="100" zoomScaleSheetLayoutView="2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B101" sqref="DB101"/>
    </sheetView>
  </sheetViews>
  <sheetFormatPr defaultRowHeight="15" x14ac:dyDescent="0.25"/>
  <cols>
    <col min="1" max="1" width="5.42578125" customWidth="1"/>
    <col min="2" max="2" width="11.7109375" customWidth="1"/>
    <col min="3" max="3" width="31.85546875" bestFit="1" customWidth="1"/>
    <col min="4" max="4" width="5.85546875" customWidth="1"/>
    <col min="5" max="5" width="5.7109375" customWidth="1"/>
    <col min="6" max="6" width="6.28515625" customWidth="1"/>
    <col min="7" max="7" width="5.85546875" customWidth="1"/>
    <col min="8" max="85" width="5.7109375" customWidth="1"/>
    <col min="86" max="88" width="11" customWidth="1"/>
    <col min="89" max="89" width="23.7109375" customWidth="1"/>
    <col min="260" max="260" width="5.42578125" customWidth="1"/>
    <col min="261" max="261" width="11.7109375" customWidth="1"/>
    <col min="262" max="262" width="34.7109375" bestFit="1" customWidth="1"/>
    <col min="263" max="263" width="5.85546875" customWidth="1"/>
    <col min="264" max="264" width="5.7109375" customWidth="1"/>
    <col min="265" max="265" width="6.28515625" customWidth="1"/>
    <col min="266" max="266" width="5.85546875" customWidth="1"/>
    <col min="267" max="344" width="5.7109375" customWidth="1"/>
    <col min="345" max="345" width="28" customWidth="1"/>
    <col min="516" max="516" width="5.42578125" customWidth="1"/>
    <col min="517" max="517" width="11.7109375" customWidth="1"/>
    <col min="518" max="518" width="34.7109375" bestFit="1" customWidth="1"/>
    <col min="519" max="519" width="5.85546875" customWidth="1"/>
    <col min="520" max="520" width="5.7109375" customWidth="1"/>
    <col min="521" max="521" width="6.28515625" customWidth="1"/>
    <col min="522" max="522" width="5.85546875" customWidth="1"/>
    <col min="523" max="600" width="5.7109375" customWidth="1"/>
    <col min="601" max="601" width="28" customWidth="1"/>
    <col min="772" max="772" width="5.42578125" customWidth="1"/>
    <col min="773" max="773" width="11.7109375" customWidth="1"/>
    <col min="774" max="774" width="34.7109375" bestFit="1" customWidth="1"/>
    <col min="775" max="775" width="5.85546875" customWidth="1"/>
    <col min="776" max="776" width="5.7109375" customWidth="1"/>
    <col min="777" max="777" width="6.28515625" customWidth="1"/>
    <col min="778" max="778" width="5.85546875" customWidth="1"/>
    <col min="779" max="856" width="5.7109375" customWidth="1"/>
    <col min="857" max="857" width="28" customWidth="1"/>
    <col min="1028" max="1028" width="5.42578125" customWidth="1"/>
    <col min="1029" max="1029" width="11.7109375" customWidth="1"/>
    <col min="1030" max="1030" width="34.7109375" bestFit="1" customWidth="1"/>
    <col min="1031" max="1031" width="5.85546875" customWidth="1"/>
    <col min="1032" max="1032" width="5.7109375" customWidth="1"/>
    <col min="1033" max="1033" width="6.28515625" customWidth="1"/>
    <col min="1034" max="1034" width="5.85546875" customWidth="1"/>
    <col min="1035" max="1112" width="5.7109375" customWidth="1"/>
    <col min="1113" max="1113" width="28" customWidth="1"/>
    <col min="1284" max="1284" width="5.42578125" customWidth="1"/>
    <col min="1285" max="1285" width="11.7109375" customWidth="1"/>
    <col min="1286" max="1286" width="34.7109375" bestFit="1" customWidth="1"/>
    <col min="1287" max="1287" width="5.85546875" customWidth="1"/>
    <col min="1288" max="1288" width="5.7109375" customWidth="1"/>
    <col min="1289" max="1289" width="6.28515625" customWidth="1"/>
    <col min="1290" max="1290" width="5.85546875" customWidth="1"/>
    <col min="1291" max="1368" width="5.7109375" customWidth="1"/>
    <col min="1369" max="1369" width="28" customWidth="1"/>
    <col min="1540" max="1540" width="5.42578125" customWidth="1"/>
    <col min="1541" max="1541" width="11.7109375" customWidth="1"/>
    <col min="1542" max="1542" width="34.7109375" bestFit="1" customWidth="1"/>
    <col min="1543" max="1543" width="5.85546875" customWidth="1"/>
    <col min="1544" max="1544" width="5.7109375" customWidth="1"/>
    <col min="1545" max="1545" width="6.28515625" customWidth="1"/>
    <col min="1546" max="1546" width="5.85546875" customWidth="1"/>
    <col min="1547" max="1624" width="5.7109375" customWidth="1"/>
    <col min="1625" max="1625" width="28" customWidth="1"/>
    <col min="1796" max="1796" width="5.42578125" customWidth="1"/>
    <col min="1797" max="1797" width="11.7109375" customWidth="1"/>
    <col min="1798" max="1798" width="34.7109375" bestFit="1" customWidth="1"/>
    <col min="1799" max="1799" width="5.85546875" customWidth="1"/>
    <col min="1800" max="1800" width="5.7109375" customWidth="1"/>
    <col min="1801" max="1801" width="6.28515625" customWidth="1"/>
    <col min="1802" max="1802" width="5.85546875" customWidth="1"/>
    <col min="1803" max="1880" width="5.7109375" customWidth="1"/>
    <col min="1881" max="1881" width="28" customWidth="1"/>
    <col min="2052" max="2052" width="5.42578125" customWidth="1"/>
    <col min="2053" max="2053" width="11.7109375" customWidth="1"/>
    <col min="2054" max="2054" width="34.7109375" bestFit="1" customWidth="1"/>
    <col min="2055" max="2055" width="5.85546875" customWidth="1"/>
    <col min="2056" max="2056" width="5.7109375" customWidth="1"/>
    <col min="2057" max="2057" width="6.28515625" customWidth="1"/>
    <col min="2058" max="2058" width="5.85546875" customWidth="1"/>
    <col min="2059" max="2136" width="5.7109375" customWidth="1"/>
    <col min="2137" max="2137" width="28" customWidth="1"/>
    <col min="2308" max="2308" width="5.42578125" customWidth="1"/>
    <col min="2309" max="2309" width="11.7109375" customWidth="1"/>
    <col min="2310" max="2310" width="34.7109375" bestFit="1" customWidth="1"/>
    <col min="2311" max="2311" width="5.85546875" customWidth="1"/>
    <col min="2312" max="2312" width="5.7109375" customWidth="1"/>
    <col min="2313" max="2313" width="6.28515625" customWidth="1"/>
    <col min="2314" max="2314" width="5.85546875" customWidth="1"/>
    <col min="2315" max="2392" width="5.7109375" customWidth="1"/>
    <col min="2393" max="2393" width="28" customWidth="1"/>
    <col min="2564" max="2564" width="5.42578125" customWidth="1"/>
    <col min="2565" max="2565" width="11.7109375" customWidth="1"/>
    <col min="2566" max="2566" width="34.7109375" bestFit="1" customWidth="1"/>
    <col min="2567" max="2567" width="5.85546875" customWidth="1"/>
    <col min="2568" max="2568" width="5.7109375" customWidth="1"/>
    <col min="2569" max="2569" width="6.28515625" customWidth="1"/>
    <col min="2570" max="2570" width="5.85546875" customWidth="1"/>
    <col min="2571" max="2648" width="5.7109375" customWidth="1"/>
    <col min="2649" max="2649" width="28" customWidth="1"/>
    <col min="2820" max="2820" width="5.42578125" customWidth="1"/>
    <col min="2821" max="2821" width="11.7109375" customWidth="1"/>
    <col min="2822" max="2822" width="34.7109375" bestFit="1" customWidth="1"/>
    <col min="2823" max="2823" width="5.85546875" customWidth="1"/>
    <col min="2824" max="2824" width="5.7109375" customWidth="1"/>
    <col min="2825" max="2825" width="6.28515625" customWidth="1"/>
    <col min="2826" max="2826" width="5.85546875" customWidth="1"/>
    <col min="2827" max="2904" width="5.7109375" customWidth="1"/>
    <col min="2905" max="2905" width="28" customWidth="1"/>
    <col min="3076" max="3076" width="5.42578125" customWidth="1"/>
    <col min="3077" max="3077" width="11.7109375" customWidth="1"/>
    <col min="3078" max="3078" width="34.7109375" bestFit="1" customWidth="1"/>
    <col min="3079" max="3079" width="5.85546875" customWidth="1"/>
    <col min="3080" max="3080" width="5.7109375" customWidth="1"/>
    <col min="3081" max="3081" width="6.28515625" customWidth="1"/>
    <col min="3082" max="3082" width="5.85546875" customWidth="1"/>
    <col min="3083" max="3160" width="5.7109375" customWidth="1"/>
    <col min="3161" max="3161" width="28" customWidth="1"/>
    <col min="3332" max="3332" width="5.42578125" customWidth="1"/>
    <col min="3333" max="3333" width="11.7109375" customWidth="1"/>
    <col min="3334" max="3334" width="34.7109375" bestFit="1" customWidth="1"/>
    <col min="3335" max="3335" width="5.85546875" customWidth="1"/>
    <col min="3336" max="3336" width="5.7109375" customWidth="1"/>
    <col min="3337" max="3337" width="6.28515625" customWidth="1"/>
    <col min="3338" max="3338" width="5.85546875" customWidth="1"/>
    <col min="3339" max="3416" width="5.7109375" customWidth="1"/>
    <col min="3417" max="3417" width="28" customWidth="1"/>
    <col min="3588" max="3588" width="5.42578125" customWidth="1"/>
    <col min="3589" max="3589" width="11.7109375" customWidth="1"/>
    <col min="3590" max="3590" width="34.7109375" bestFit="1" customWidth="1"/>
    <col min="3591" max="3591" width="5.85546875" customWidth="1"/>
    <col min="3592" max="3592" width="5.7109375" customWidth="1"/>
    <col min="3593" max="3593" width="6.28515625" customWidth="1"/>
    <col min="3594" max="3594" width="5.85546875" customWidth="1"/>
    <col min="3595" max="3672" width="5.7109375" customWidth="1"/>
    <col min="3673" max="3673" width="28" customWidth="1"/>
    <col min="3844" max="3844" width="5.42578125" customWidth="1"/>
    <col min="3845" max="3845" width="11.7109375" customWidth="1"/>
    <col min="3846" max="3846" width="34.7109375" bestFit="1" customWidth="1"/>
    <col min="3847" max="3847" width="5.85546875" customWidth="1"/>
    <col min="3848" max="3848" width="5.7109375" customWidth="1"/>
    <col min="3849" max="3849" width="6.28515625" customWidth="1"/>
    <col min="3850" max="3850" width="5.85546875" customWidth="1"/>
    <col min="3851" max="3928" width="5.7109375" customWidth="1"/>
    <col min="3929" max="3929" width="28" customWidth="1"/>
    <col min="4100" max="4100" width="5.42578125" customWidth="1"/>
    <col min="4101" max="4101" width="11.7109375" customWidth="1"/>
    <col min="4102" max="4102" width="34.7109375" bestFit="1" customWidth="1"/>
    <col min="4103" max="4103" width="5.85546875" customWidth="1"/>
    <col min="4104" max="4104" width="5.7109375" customWidth="1"/>
    <col min="4105" max="4105" width="6.28515625" customWidth="1"/>
    <col min="4106" max="4106" width="5.85546875" customWidth="1"/>
    <col min="4107" max="4184" width="5.7109375" customWidth="1"/>
    <col min="4185" max="4185" width="28" customWidth="1"/>
    <col min="4356" max="4356" width="5.42578125" customWidth="1"/>
    <col min="4357" max="4357" width="11.7109375" customWidth="1"/>
    <col min="4358" max="4358" width="34.7109375" bestFit="1" customWidth="1"/>
    <col min="4359" max="4359" width="5.85546875" customWidth="1"/>
    <col min="4360" max="4360" width="5.7109375" customWidth="1"/>
    <col min="4361" max="4361" width="6.28515625" customWidth="1"/>
    <col min="4362" max="4362" width="5.85546875" customWidth="1"/>
    <col min="4363" max="4440" width="5.7109375" customWidth="1"/>
    <col min="4441" max="4441" width="28" customWidth="1"/>
    <col min="4612" max="4612" width="5.42578125" customWidth="1"/>
    <col min="4613" max="4613" width="11.7109375" customWidth="1"/>
    <col min="4614" max="4614" width="34.7109375" bestFit="1" customWidth="1"/>
    <col min="4615" max="4615" width="5.85546875" customWidth="1"/>
    <col min="4616" max="4616" width="5.7109375" customWidth="1"/>
    <col min="4617" max="4617" width="6.28515625" customWidth="1"/>
    <col min="4618" max="4618" width="5.85546875" customWidth="1"/>
    <col min="4619" max="4696" width="5.7109375" customWidth="1"/>
    <col min="4697" max="4697" width="28" customWidth="1"/>
    <col min="4868" max="4868" width="5.42578125" customWidth="1"/>
    <col min="4869" max="4869" width="11.7109375" customWidth="1"/>
    <col min="4870" max="4870" width="34.7109375" bestFit="1" customWidth="1"/>
    <col min="4871" max="4871" width="5.85546875" customWidth="1"/>
    <col min="4872" max="4872" width="5.7109375" customWidth="1"/>
    <col min="4873" max="4873" width="6.28515625" customWidth="1"/>
    <col min="4874" max="4874" width="5.85546875" customWidth="1"/>
    <col min="4875" max="4952" width="5.7109375" customWidth="1"/>
    <col min="4953" max="4953" width="28" customWidth="1"/>
    <col min="5124" max="5124" width="5.42578125" customWidth="1"/>
    <col min="5125" max="5125" width="11.7109375" customWidth="1"/>
    <col min="5126" max="5126" width="34.7109375" bestFit="1" customWidth="1"/>
    <col min="5127" max="5127" width="5.85546875" customWidth="1"/>
    <col min="5128" max="5128" width="5.7109375" customWidth="1"/>
    <col min="5129" max="5129" width="6.28515625" customWidth="1"/>
    <col min="5130" max="5130" width="5.85546875" customWidth="1"/>
    <col min="5131" max="5208" width="5.7109375" customWidth="1"/>
    <col min="5209" max="5209" width="28" customWidth="1"/>
    <col min="5380" max="5380" width="5.42578125" customWidth="1"/>
    <col min="5381" max="5381" width="11.7109375" customWidth="1"/>
    <col min="5382" max="5382" width="34.7109375" bestFit="1" customWidth="1"/>
    <col min="5383" max="5383" width="5.85546875" customWidth="1"/>
    <col min="5384" max="5384" width="5.7109375" customWidth="1"/>
    <col min="5385" max="5385" width="6.28515625" customWidth="1"/>
    <col min="5386" max="5386" width="5.85546875" customWidth="1"/>
    <col min="5387" max="5464" width="5.7109375" customWidth="1"/>
    <col min="5465" max="5465" width="28" customWidth="1"/>
    <col min="5636" max="5636" width="5.42578125" customWidth="1"/>
    <col min="5637" max="5637" width="11.7109375" customWidth="1"/>
    <col min="5638" max="5638" width="34.7109375" bestFit="1" customWidth="1"/>
    <col min="5639" max="5639" width="5.85546875" customWidth="1"/>
    <col min="5640" max="5640" width="5.7109375" customWidth="1"/>
    <col min="5641" max="5641" width="6.28515625" customWidth="1"/>
    <col min="5642" max="5642" width="5.85546875" customWidth="1"/>
    <col min="5643" max="5720" width="5.7109375" customWidth="1"/>
    <col min="5721" max="5721" width="28" customWidth="1"/>
    <col min="5892" max="5892" width="5.42578125" customWidth="1"/>
    <col min="5893" max="5893" width="11.7109375" customWidth="1"/>
    <col min="5894" max="5894" width="34.7109375" bestFit="1" customWidth="1"/>
    <col min="5895" max="5895" width="5.85546875" customWidth="1"/>
    <col min="5896" max="5896" width="5.7109375" customWidth="1"/>
    <col min="5897" max="5897" width="6.28515625" customWidth="1"/>
    <col min="5898" max="5898" width="5.85546875" customWidth="1"/>
    <col min="5899" max="5976" width="5.7109375" customWidth="1"/>
    <col min="5977" max="5977" width="28" customWidth="1"/>
    <col min="6148" max="6148" width="5.42578125" customWidth="1"/>
    <col min="6149" max="6149" width="11.7109375" customWidth="1"/>
    <col min="6150" max="6150" width="34.7109375" bestFit="1" customWidth="1"/>
    <col min="6151" max="6151" width="5.85546875" customWidth="1"/>
    <col min="6152" max="6152" width="5.7109375" customWidth="1"/>
    <col min="6153" max="6153" width="6.28515625" customWidth="1"/>
    <col min="6154" max="6154" width="5.85546875" customWidth="1"/>
    <col min="6155" max="6232" width="5.7109375" customWidth="1"/>
    <col min="6233" max="6233" width="28" customWidth="1"/>
    <col min="6404" max="6404" width="5.42578125" customWidth="1"/>
    <col min="6405" max="6405" width="11.7109375" customWidth="1"/>
    <col min="6406" max="6406" width="34.7109375" bestFit="1" customWidth="1"/>
    <col min="6407" max="6407" width="5.85546875" customWidth="1"/>
    <col min="6408" max="6408" width="5.7109375" customWidth="1"/>
    <col min="6409" max="6409" width="6.28515625" customWidth="1"/>
    <col min="6410" max="6410" width="5.85546875" customWidth="1"/>
    <col min="6411" max="6488" width="5.7109375" customWidth="1"/>
    <col min="6489" max="6489" width="28" customWidth="1"/>
    <col min="6660" max="6660" width="5.42578125" customWidth="1"/>
    <col min="6661" max="6661" width="11.7109375" customWidth="1"/>
    <col min="6662" max="6662" width="34.7109375" bestFit="1" customWidth="1"/>
    <col min="6663" max="6663" width="5.85546875" customWidth="1"/>
    <col min="6664" max="6664" width="5.7109375" customWidth="1"/>
    <col min="6665" max="6665" width="6.28515625" customWidth="1"/>
    <col min="6666" max="6666" width="5.85546875" customWidth="1"/>
    <col min="6667" max="6744" width="5.7109375" customWidth="1"/>
    <col min="6745" max="6745" width="28" customWidth="1"/>
    <col min="6916" max="6916" width="5.42578125" customWidth="1"/>
    <col min="6917" max="6917" width="11.7109375" customWidth="1"/>
    <col min="6918" max="6918" width="34.7109375" bestFit="1" customWidth="1"/>
    <col min="6919" max="6919" width="5.85546875" customWidth="1"/>
    <col min="6920" max="6920" width="5.7109375" customWidth="1"/>
    <col min="6921" max="6921" width="6.28515625" customWidth="1"/>
    <col min="6922" max="6922" width="5.85546875" customWidth="1"/>
    <col min="6923" max="7000" width="5.7109375" customWidth="1"/>
    <col min="7001" max="7001" width="28" customWidth="1"/>
    <col min="7172" max="7172" width="5.42578125" customWidth="1"/>
    <col min="7173" max="7173" width="11.7109375" customWidth="1"/>
    <col min="7174" max="7174" width="34.7109375" bestFit="1" customWidth="1"/>
    <col min="7175" max="7175" width="5.85546875" customWidth="1"/>
    <col min="7176" max="7176" width="5.7109375" customWidth="1"/>
    <col min="7177" max="7177" width="6.28515625" customWidth="1"/>
    <col min="7178" max="7178" width="5.85546875" customWidth="1"/>
    <col min="7179" max="7256" width="5.7109375" customWidth="1"/>
    <col min="7257" max="7257" width="28" customWidth="1"/>
    <col min="7428" max="7428" width="5.42578125" customWidth="1"/>
    <col min="7429" max="7429" width="11.7109375" customWidth="1"/>
    <col min="7430" max="7430" width="34.7109375" bestFit="1" customWidth="1"/>
    <col min="7431" max="7431" width="5.85546875" customWidth="1"/>
    <col min="7432" max="7432" width="5.7109375" customWidth="1"/>
    <col min="7433" max="7433" width="6.28515625" customWidth="1"/>
    <col min="7434" max="7434" width="5.85546875" customWidth="1"/>
    <col min="7435" max="7512" width="5.7109375" customWidth="1"/>
    <col min="7513" max="7513" width="28" customWidth="1"/>
    <col min="7684" max="7684" width="5.42578125" customWidth="1"/>
    <col min="7685" max="7685" width="11.7109375" customWidth="1"/>
    <col min="7686" max="7686" width="34.7109375" bestFit="1" customWidth="1"/>
    <col min="7687" max="7687" width="5.85546875" customWidth="1"/>
    <col min="7688" max="7688" width="5.7109375" customWidth="1"/>
    <col min="7689" max="7689" width="6.28515625" customWidth="1"/>
    <col min="7690" max="7690" width="5.85546875" customWidth="1"/>
    <col min="7691" max="7768" width="5.7109375" customWidth="1"/>
    <col min="7769" max="7769" width="28" customWidth="1"/>
    <col min="7940" max="7940" width="5.42578125" customWidth="1"/>
    <col min="7941" max="7941" width="11.7109375" customWidth="1"/>
    <col min="7942" max="7942" width="34.7109375" bestFit="1" customWidth="1"/>
    <col min="7943" max="7943" width="5.85546875" customWidth="1"/>
    <col min="7944" max="7944" width="5.7109375" customWidth="1"/>
    <col min="7945" max="7945" width="6.28515625" customWidth="1"/>
    <col min="7946" max="7946" width="5.85546875" customWidth="1"/>
    <col min="7947" max="8024" width="5.7109375" customWidth="1"/>
    <col min="8025" max="8025" width="28" customWidth="1"/>
    <col min="8196" max="8196" width="5.42578125" customWidth="1"/>
    <col min="8197" max="8197" width="11.7109375" customWidth="1"/>
    <col min="8198" max="8198" width="34.7109375" bestFit="1" customWidth="1"/>
    <col min="8199" max="8199" width="5.85546875" customWidth="1"/>
    <col min="8200" max="8200" width="5.7109375" customWidth="1"/>
    <col min="8201" max="8201" width="6.28515625" customWidth="1"/>
    <col min="8202" max="8202" width="5.85546875" customWidth="1"/>
    <col min="8203" max="8280" width="5.7109375" customWidth="1"/>
    <col min="8281" max="8281" width="28" customWidth="1"/>
    <col min="8452" max="8452" width="5.42578125" customWidth="1"/>
    <col min="8453" max="8453" width="11.7109375" customWidth="1"/>
    <col min="8454" max="8454" width="34.7109375" bestFit="1" customWidth="1"/>
    <col min="8455" max="8455" width="5.85546875" customWidth="1"/>
    <col min="8456" max="8456" width="5.7109375" customWidth="1"/>
    <col min="8457" max="8457" width="6.28515625" customWidth="1"/>
    <col min="8458" max="8458" width="5.85546875" customWidth="1"/>
    <col min="8459" max="8536" width="5.7109375" customWidth="1"/>
    <col min="8537" max="8537" width="28" customWidth="1"/>
    <col min="8708" max="8708" width="5.42578125" customWidth="1"/>
    <col min="8709" max="8709" width="11.7109375" customWidth="1"/>
    <col min="8710" max="8710" width="34.7109375" bestFit="1" customWidth="1"/>
    <col min="8711" max="8711" width="5.85546875" customWidth="1"/>
    <col min="8712" max="8712" width="5.7109375" customWidth="1"/>
    <col min="8713" max="8713" width="6.28515625" customWidth="1"/>
    <col min="8714" max="8714" width="5.85546875" customWidth="1"/>
    <col min="8715" max="8792" width="5.7109375" customWidth="1"/>
    <col min="8793" max="8793" width="28" customWidth="1"/>
    <col min="8964" max="8964" width="5.42578125" customWidth="1"/>
    <col min="8965" max="8965" width="11.7109375" customWidth="1"/>
    <col min="8966" max="8966" width="34.7109375" bestFit="1" customWidth="1"/>
    <col min="8967" max="8967" width="5.85546875" customWidth="1"/>
    <col min="8968" max="8968" width="5.7109375" customWidth="1"/>
    <col min="8969" max="8969" width="6.28515625" customWidth="1"/>
    <col min="8970" max="8970" width="5.85546875" customWidth="1"/>
    <col min="8971" max="9048" width="5.7109375" customWidth="1"/>
    <col min="9049" max="9049" width="28" customWidth="1"/>
    <col min="9220" max="9220" width="5.42578125" customWidth="1"/>
    <col min="9221" max="9221" width="11.7109375" customWidth="1"/>
    <col min="9222" max="9222" width="34.7109375" bestFit="1" customWidth="1"/>
    <col min="9223" max="9223" width="5.85546875" customWidth="1"/>
    <col min="9224" max="9224" width="5.7109375" customWidth="1"/>
    <col min="9225" max="9225" width="6.28515625" customWidth="1"/>
    <col min="9226" max="9226" width="5.85546875" customWidth="1"/>
    <col min="9227" max="9304" width="5.7109375" customWidth="1"/>
    <col min="9305" max="9305" width="28" customWidth="1"/>
    <col min="9476" max="9476" width="5.42578125" customWidth="1"/>
    <col min="9477" max="9477" width="11.7109375" customWidth="1"/>
    <col min="9478" max="9478" width="34.7109375" bestFit="1" customWidth="1"/>
    <col min="9479" max="9479" width="5.85546875" customWidth="1"/>
    <col min="9480" max="9480" width="5.7109375" customWidth="1"/>
    <col min="9481" max="9481" width="6.28515625" customWidth="1"/>
    <col min="9482" max="9482" width="5.85546875" customWidth="1"/>
    <col min="9483" max="9560" width="5.7109375" customWidth="1"/>
    <col min="9561" max="9561" width="28" customWidth="1"/>
    <col min="9732" max="9732" width="5.42578125" customWidth="1"/>
    <col min="9733" max="9733" width="11.7109375" customWidth="1"/>
    <col min="9734" max="9734" width="34.7109375" bestFit="1" customWidth="1"/>
    <col min="9735" max="9735" width="5.85546875" customWidth="1"/>
    <col min="9736" max="9736" width="5.7109375" customWidth="1"/>
    <col min="9737" max="9737" width="6.28515625" customWidth="1"/>
    <col min="9738" max="9738" width="5.85546875" customWidth="1"/>
    <col min="9739" max="9816" width="5.7109375" customWidth="1"/>
    <col min="9817" max="9817" width="28" customWidth="1"/>
    <col min="9988" max="9988" width="5.42578125" customWidth="1"/>
    <col min="9989" max="9989" width="11.7109375" customWidth="1"/>
    <col min="9990" max="9990" width="34.7109375" bestFit="1" customWidth="1"/>
    <col min="9991" max="9991" width="5.85546875" customWidth="1"/>
    <col min="9992" max="9992" width="5.7109375" customWidth="1"/>
    <col min="9993" max="9993" width="6.28515625" customWidth="1"/>
    <col min="9994" max="9994" width="5.85546875" customWidth="1"/>
    <col min="9995" max="10072" width="5.7109375" customWidth="1"/>
    <col min="10073" max="10073" width="28" customWidth="1"/>
    <col min="10244" max="10244" width="5.42578125" customWidth="1"/>
    <col min="10245" max="10245" width="11.7109375" customWidth="1"/>
    <col min="10246" max="10246" width="34.7109375" bestFit="1" customWidth="1"/>
    <col min="10247" max="10247" width="5.85546875" customWidth="1"/>
    <col min="10248" max="10248" width="5.7109375" customWidth="1"/>
    <col min="10249" max="10249" width="6.28515625" customWidth="1"/>
    <col min="10250" max="10250" width="5.85546875" customWidth="1"/>
    <col min="10251" max="10328" width="5.7109375" customWidth="1"/>
    <col min="10329" max="10329" width="28" customWidth="1"/>
    <col min="10500" max="10500" width="5.42578125" customWidth="1"/>
    <col min="10501" max="10501" width="11.7109375" customWidth="1"/>
    <col min="10502" max="10502" width="34.7109375" bestFit="1" customWidth="1"/>
    <col min="10503" max="10503" width="5.85546875" customWidth="1"/>
    <col min="10504" max="10504" width="5.7109375" customWidth="1"/>
    <col min="10505" max="10505" width="6.28515625" customWidth="1"/>
    <col min="10506" max="10506" width="5.85546875" customWidth="1"/>
    <col min="10507" max="10584" width="5.7109375" customWidth="1"/>
    <col min="10585" max="10585" width="28" customWidth="1"/>
    <col min="10756" max="10756" width="5.42578125" customWidth="1"/>
    <col min="10757" max="10757" width="11.7109375" customWidth="1"/>
    <col min="10758" max="10758" width="34.7109375" bestFit="1" customWidth="1"/>
    <col min="10759" max="10759" width="5.85546875" customWidth="1"/>
    <col min="10760" max="10760" width="5.7109375" customWidth="1"/>
    <col min="10761" max="10761" width="6.28515625" customWidth="1"/>
    <col min="10762" max="10762" width="5.85546875" customWidth="1"/>
    <col min="10763" max="10840" width="5.7109375" customWidth="1"/>
    <col min="10841" max="10841" width="28" customWidth="1"/>
    <col min="11012" max="11012" width="5.42578125" customWidth="1"/>
    <col min="11013" max="11013" width="11.7109375" customWidth="1"/>
    <col min="11014" max="11014" width="34.7109375" bestFit="1" customWidth="1"/>
    <col min="11015" max="11015" width="5.85546875" customWidth="1"/>
    <col min="11016" max="11016" width="5.7109375" customWidth="1"/>
    <col min="11017" max="11017" width="6.28515625" customWidth="1"/>
    <col min="11018" max="11018" width="5.85546875" customWidth="1"/>
    <col min="11019" max="11096" width="5.7109375" customWidth="1"/>
    <col min="11097" max="11097" width="28" customWidth="1"/>
    <col min="11268" max="11268" width="5.42578125" customWidth="1"/>
    <col min="11269" max="11269" width="11.7109375" customWidth="1"/>
    <col min="11270" max="11270" width="34.7109375" bestFit="1" customWidth="1"/>
    <col min="11271" max="11271" width="5.85546875" customWidth="1"/>
    <col min="11272" max="11272" width="5.7109375" customWidth="1"/>
    <col min="11273" max="11273" width="6.28515625" customWidth="1"/>
    <col min="11274" max="11274" width="5.85546875" customWidth="1"/>
    <col min="11275" max="11352" width="5.7109375" customWidth="1"/>
    <col min="11353" max="11353" width="28" customWidth="1"/>
    <col min="11524" max="11524" width="5.42578125" customWidth="1"/>
    <col min="11525" max="11525" width="11.7109375" customWidth="1"/>
    <col min="11526" max="11526" width="34.7109375" bestFit="1" customWidth="1"/>
    <col min="11527" max="11527" width="5.85546875" customWidth="1"/>
    <col min="11528" max="11528" width="5.7109375" customWidth="1"/>
    <col min="11529" max="11529" width="6.28515625" customWidth="1"/>
    <col min="11530" max="11530" width="5.85546875" customWidth="1"/>
    <col min="11531" max="11608" width="5.7109375" customWidth="1"/>
    <col min="11609" max="11609" width="28" customWidth="1"/>
    <col min="11780" max="11780" width="5.42578125" customWidth="1"/>
    <col min="11781" max="11781" width="11.7109375" customWidth="1"/>
    <col min="11782" max="11782" width="34.7109375" bestFit="1" customWidth="1"/>
    <col min="11783" max="11783" width="5.85546875" customWidth="1"/>
    <col min="11784" max="11784" width="5.7109375" customWidth="1"/>
    <col min="11785" max="11785" width="6.28515625" customWidth="1"/>
    <col min="11786" max="11786" width="5.85546875" customWidth="1"/>
    <col min="11787" max="11864" width="5.7109375" customWidth="1"/>
    <col min="11865" max="11865" width="28" customWidth="1"/>
    <col min="12036" max="12036" width="5.42578125" customWidth="1"/>
    <col min="12037" max="12037" width="11.7109375" customWidth="1"/>
    <col min="12038" max="12038" width="34.7109375" bestFit="1" customWidth="1"/>
    <col min="12039" max="12039" width="5.85546875" customWidth="1"/>
    <col min="12040" max="12040" width="5.7109375" customWidth="1"/>
    <col min="12041" max="12041" width="6.28515625" customWidth="1"/>
    <col min="12042" max="12042" width="5.85546875" customWidth="1"/>
    <col min="12043" max="12120" width="5.7109375" customWidth="1"/>
    <col min="12121" max="12121" width="28" customWidth="1"/>
    <col min="12292" max="12292" width="5.42578125" customWidth="1"/>
    <col min="12293" max="12293" width="11.7109375" customWidth="1"/>
    <col min="12294" max="12294" width="34.7109375" bestFit="1" customWidth="1"/>
    <col min="12295" max="12295" width="5.85546875" customWidth="1"/>
    <col min="12296" max="12296" width="5.7109375" customWidth="1"/>
    <col min="12297" max="12297" width="6.28515625" customWidth="1"/>
    <col min="12298" max="12298" width="5.85546875" customWidth="1"/>
    <col min="12299" max="12376" width="5.7109375" customWidth="1"/>
    <col min="12377" max="12377" width="28" customWidth="1"/>
    <col min="12548" max="12548" width="5.42578125" customWidth="1"/>
    <col min="12549" max="12549" width="11.7109375" customWidth="1"/>
    <col min="12550" max="12550" width="34.7109375" bestFit="1" customWidth="1"/>
    <col min="12551" max="12551" width="5.85546875" customWidth="1"/>
    <col min="12552" max="12552" width="5.7109375" customWidth="1"/>
    <col min="12553" max="12553" width="6.28515625" customWidth="1"/>
    <col min="12554" max="12554" width="5.85546875" customWidth="1"/>
    <col min="12555" max="12632" width="5.7109375" customWidth="1"/>
    <col min="12633" max="12633" width="28" customWidth="1"/>
    <col min="12804" max="12804" width="5.42578125" customWidth="1"/>
    <col min="12805" max="12805" width="11.7109375" customWidth="1"/>
    <col min="12806" max="12806" width="34.7109375" bestFit="1" customWidth="1"/>
    <col min="12807" max="12807" width="5.85546875" customWidth="1"/>
    <col min="12808" max="12808" width="5.7109375" customWidth="1"/>
    <col min="12809" max="12809" width="6.28515625" customWidth="1"/>
    <col min="12810" max="12810" width="5.85546875" customWidth="1"/>
    <col min="12811" max="12888" width="5.7109375" customWidth="1"/>
    <col min="12889" max="12889" width="28" customWidth="1"/>
    <col min="13060" max="13060" width="5.42578125" customWidth="1"/>
    <col min="13061" max="13061" width="11.7109375" customWidth="1"/>
    <col min="13062" max="13062" width="34.7109375" bestFit="1" customWidth="1"/>
    <col min="13063" max="13063" width="5.85546875" customWidth="1"/>
    <col min="13064" max="13064" width="5.7109375" customWidth="1"/>
    <col min="13065" max="13065" width="6.28515625" customWidth="1"/>
    <col min="13066" max="13066" width="5.85546875" customWidth="1"/>
    <col min="13067" max="13144" width="5.7109375" customWidth="1"/>
    <col min="13145" max="13145" width="28" customWidth="1"/>
    <col min="13316" max="13316" width="5.42578125" customWidth="1"/>
    <col min="13317" max="13317" width="11.7109375" customWidth="1"/>
    <col min="13318" max="13318" width="34.7109375" bestFit="1" customWidth="1"/>
    <col min="13319" max="13319" width="5.85546875" customWidth="1"/>
    <col min="13320" max="13320" width="5.7109375" customWidth="1"/>
    <col min="13321" max="13321" width="6.28515625" customWidth="1"/>
    <col min="13322" max="13322" width="5.85546875" customWidth="1"/>
    <col min="13323" max="13400" width="5.7109375" customWidth="1"/>
    <col min="13401" max="13401" width="28" customWidth="1"/>
    <col min="13572" max="13572" width="5.42578125" customWidth="1"/>
    <col min="13573" max="13573" width="11.7109375" customWidth="1"/>
    <col min="13574" max="13574" width="34.7109375" bestFit="1" customWidth="1"/>
    <col min="13575" max="13575" width="5.85546875" customWidth="1"/>
    <col min="13576" max="13576" width="5.7109375" customWidth="1"/>
    <col min="13577" max="13577" width="6.28515625" customWidth="1"/>
    <col min="13578" max="13578" width="5.85546875" customWidth="1"/>
    <col min="13579" max="13656" width="5.7109375" customWidth="1"/>
    <col min="13657" max="13657" width="28" customWidth="1"/>
    <col min="13828" max="13828" width="5.42578125" customWidth="1"/>
    <col min="13829" max="13829" width="11.7109375" customWidth="1"/>
    <col min="13830" max="13830" width="34.7109375" bestFit="1" customWidth="1"/>
    <col min="13831" max="13831" width="5.85546875" customWidth="1"/>
    <col min="13832" max="13832" width="5.7109375" customWidth="1"/>
    <col min="13833" max="13833" width="6.28515625" customWidth="1"/>
    <col min="13834" max="13834" width="5.85546875" customWidth="1"/>
    <col min="13835" max="13912" width="5.7109375" customWidth="1"/>
    <col min="13913" max="13913" width="28" customWidth="1"/>
    <col min="14084" max="14084" width="5.42578125" customWidth="1"/>
    <col min="14085" max="14085" width="11.7109375" customWidth="1"/>
    <col min="14086" max="14086" width="34.7109375" bestFit="1" customWidth="1"/>
    <col min="14087" max="14087" width="5.85546875" customWidth="1"/>
    <col min="14088" max="14088" width="5.7109375" customWidth="1"/>
    <col min="14089" max="14089" width="6.28515625" customWidth="1"/>
    <col min="14090" max="14090" width="5.85546875" customWidth="1"/>
    <col min="14091" max="14168" width="5.7109375" customWidth="1"/>
    <col min="14169" max="14169" width="28" customWidth="1"/>
    <col min="14340" max="14340" width="5.42578125" customWidth="1"/>
    <col min="14341" max="14341" width="11.7109375" customWidth="1"/>
    <col min="14342" max="14342" width="34.7109375" bestFit="1" customWidth="1"/>
    <col min="14343" max="14343" width="5.85546875" customWidth="1"/>
    <col min="14344" max="14344" width="5.7109375" customWidth="1"/>
    <col min="14345" max="14345" width="6.28515625" customWidth="1"/>
    <col min="14346" max="14346" width="5.85546875" customWidth="1"/>
    <col min="14347" max="14424" width="5.7109375" customWidth="1"/>
    <col min="14425" max="14425" width="28" customWidth="1"/>
    <col min="14596" max="14596" width="5.42578125" customWidth="1"/>
    <col min="14597" max="14597" width="11.7109375" customWidth="1"/>
    <col min="14598" max="14598" width="34.7109375" bestFit="1" customWidth="1"/>
    <col min="14599" max="14599" width="5.85546875" customWidth="1"/>
    <col min="14600" max="14600" width="5.7109375" customWidth="1"/>
    <col min="14601" max="14601" width="6.28515625" customWidth="1"/>
    <col min="14602" max="14602" width="5.85546875" customWidth="1"/>
    <col min="14603" max="14680" width="5.7109375" customWidth="1"/>
    <col min="14681" max="14681" width="28" customWidth="1"/>
    <col min="14852" max="14852" width="5.42578125" customWidth="1"/>
    <col min="14853" max="14853" width="11.7109375" customWidth="1"/>
    <col min="14854" max="14854" width="34.7109375" bestFit="1" customWidth="1"/>
    <col min="14855" max="14855" width="5.85546875" customWidth="1"/>
    <col min="14856" max="14856" width="5.7109375" customWidth="1"/>
    <col min="14857" max="14857" width="6.28515625" customWidth="1"/>
    <col min="14858" max="14858" width="5.85546875" customWidth="1"/>
    <col min="14859" max="14936" width="5.7109375" customWidth="1"/>
    <col min="14937" max="14937" width="28" customWidth="1"/>
    <col min="15108" max="15108" width="5.42578125" customWidth="1"/>
    <col min="15109" max="15109" width="11.7109375" customWidth="1"/>
    <col min="15110" max="15110" width="34.7109375" bestFit="1" customWidth="1"/>
    <col min="15111" max="15111" width="5.85546875" customWidth="1"/>
    <col min="15112" max="15112" width="5.7109375" customWidth="1"/>
    <col min="15113" max="15113" width="6.28515625" customWidth="1"/>
    <col min="15114" max="15114" width="5.85546875" customWidth="1"/>
    <col min="15115" max="15192" width="5.7109375" customWidth="1"/>
    <col min="15193" max="15193" width="28" customWidth="1"/>
    <col min="15364" max="15364" width="5.42578125" customWidth="1"/>
    <col min="15365" max="15365" width="11.7109375" customWidth="1"/>
    <col min="15366" max="15366" width="34.7109375" bestFit="1" customWidth="1"/>
    <col min="15367" max="15367" width="5.85546875" customWidth="1"/>
    <col min="15368" max="15368" width="5.7109375" customWidth="1"/>
    <col min="15369" max="15369" width="6.28515625" customWidth="1"/>
    <col min="15370" max="15370" width="5.85546875" customWidth="1"/>
    <col min="15371" max="15448" width="5.7109375" customWidth="1"/>
    <col min="15449" max="15449" width="28" customWidth="1"/>
    <col min="15620" max="15620" width="5.42578125" customWidth="1"/>
    <col min="15621" max="15621" width="11.7109375" customWidth="1"/>
    <col min="15622" max="15622" width="34.7109375" bestFit="1" customWidth="1"/>
    <col min="15623" max="15623" width="5.85546875" customWidth="1"/>
    <col min="15624" max="15624" width="5.7109375" customWidth="1"/>
    <col min="15625" max="15625" width="6.28515625" customWidth="1"/>
    <col min="15626" max="15626" width="5.85546875" customWidth="1"/>
    <col min="15627" max="15704" width="5.7109375" customWidth="1"/>
    <col min="15705" max="15705" width="28" customWidth="1"/>
    <col min="15876" max="15876" width="5.42578125" customWidth="1"/>
    <col min="15877" max="15877" width="11.7109375" customWidth="1"/>
    <col min="15878" max="15878" width="34.7109375" bestFit="1" customWidth="1"/>
    <col min="15879" max="15879" width="5.85546875" customWidth="1"/>
    <col min="15880" max="15880" width="5.7109375" customWidth="1"/>
    <col min="15881" max="15881" width="6.28515625" customWidth="1"/>
    <col min="15882" max="15882" width="5.85546875" customWidth="1"/>
    <col min="15883" max="15960" width="5.7109375" customWidth="1"/>
    <col min="15961" max="15961" width="28" customWidth="1"/>
    <col min="16132" max="16132" width="5.42578125" customWidth="1"/>
    <col min="16133" max="16133" width="11.7109375" customWidth="1"/>
    <col min="16134" max="16134" width="34.7109375" bestFit="1" customWidth="1"/>
    <col min="16135" max="16135" width="5.85546875" customWidth="1"/>
    <col min="16136" max="16136" width="5.7109375" customWidth="1"/>
    <col min="16137" max="16137" width="6.28515625" customWidth="1"/>
    <col min="16138" max="16138" width="5.85546875" customWidth="1"/>
    <col min="16139" max="16216" width="5.7109375" customWidth="1"/>
    <col min="16217" max="16217" width="28" customWidth="1"/>
  </cols>
  <sheetData>
    <row r="1" spans="1:89" ht="18" customHeight="1" x14ac:dyDescent="0.25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89" ht="18" customHeight="1" x14ac:dyDescent="0.25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89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89" ht="18" customHeight="1" x14ac:dyDescent="0.25">
      <c r="D4" t="s">
        <v>24</v>
      </c>
      <c r="H4" t="s">
        <v>25</v>
      </c>
    </row>
    <row r="5" spans="1:89" ht="18" customHeight="1" x14ac:dyDescent="0.25">
      <c r="D5" t="s">
        <v>26</v>
      </c>
      <c r="H5" t="s">
        <v>27</v>
      </c>
    </row>
    <row r="6" spans="1:89" ht="18" customHeight="1" x14ac:dyDescent="0.25"/>
    <row r="7" spans="1:89" ht="18" customHeight="1" x14ac:dyDescent="0.25">
      <c r="A7" s="40" t="s">
        <v>28</v>
      </c>
      <c r="B7" s="40" t="s">
        <v>29</v>
      </c>
      <c r="C7" s="43" t="s">
        <v>30</v>
      </c>
      <c r="D7" s="48" t="s">
        <v>31</v>
      </c>
      <c r="E7" s="46"/>
      <c r="F7" s="46"/>
      <c r="G7" s="46"/>
      <c r="H7" s="49"/>
      <c r="I7" s="45" t="s">
        <v>32</v>
      </c>
      <c r="J7" s="46"/>
      <c r="K7" s="46"/>
      <c r="L7" s="46"/>
      <c r="M7" s="47"/>
      <c r="N7" s="48" t="s">
        <v>33</v>
      </c>
      <c r="O7" s="46"/>
      <c r="P7" s="46"/>
      <c r="Q7" s="46"/>
      <c r="R7" s="49"/>
      <c r="S7" s="45" t="s">
        <v>34</v>
      </c>
      <c r="T7" s="46"/>
      <c r="U7" s="46"/>
      <c r="V7" s="46"/>
      <c r="W7" s="47"/>
      <c r="X7" s="48" t="s">
        <v>35</v>
      </c>
      <c r="Y7" s="46"/>
      <c r="Z7" s="46"/>
      <c r="AA7" s="46"/>
      <c r="AB7" s="49"/>
      <c r="AC7" s="45" t="s">
        <v>36</v>
      </c>
      <c r="AD7" s="46"/>
      <c r="AE7" s="46"/>
      <c r="AF7" s="46"/>
      <c r="AG7" s="47"/>
      <c r="AH7" s="48" t="s">
        <v>37</v>
      </c>
      <c r="AI7" s="46"/>
      <c r="AJ7" s="46"/>
      <c r="AK7" s="46"/>
      <c r="AL7" s="46"/>
      <c r="AM7" s="46"/>
      <c r="AN7" s="46"/>
      <c r="AO7" s="46"/>
      <c r="AP7" s="49"/>
      <c r="AQ7" s="45" t="s">
        <v>38</v>
      </c>
      <c r="AR7" s="46"/>
      <c r="AS7" s="46"/>
      <c r="AT7" s="46"/>
      <c r="AU7" s="46"/>
      <c r="AV7" s="46"/>
      <c r="AW7" s="46"/>
      <c r="AX7" s="46"/>
      <c r="AY7" s="47"/>
      <c r="AZ7" s="48" t="s">
        <v>39</v>
      </c>
      <c r="BA7" s="46"/>
      <c r="BB7" s="46"/>
      <c r="BC7" s="46"/>
      <c r="BD7" s="46"/>
      <c r="BE7" s="46"/>
      <c r="BF7" s="46"/>
      <c r="BG7" s="46"/>
      <c r="BH7" s="49"/>
      <c r="BI7" s="45" t="s">
        <v>40</v>
      </c>
      <c r="BJ7" s="46"/>
      <c r="BK7" s="46"/>
      <c r="BL7" s="46"/>
      <c r="BM7" s="47"/>
      <c r="BN7" s="48" t="s">
        <v>41</v>
      </c>
      <c r="BO7" s="46"/>
      <c r="BP7" s="46"/>
      <c r="BQ7" s="46"/>
      <c r="BR7" s="49"/>
      <c r="BS7" s="45" t="s">
        <v>42</v>
      </c>
      <c r="BT7" s="46"/>
      <c r="BU7" s="46"/>
      <c r="BV7" s="46"/>
      <c r="BW7" s="47"/>
      <c r="BX7" s="48" t="s">
        <v>43</v>
      </c>
      <c r="BY7" s="46"/>
      <c r="BZ7" s="46"/>
      <c r="CA7" s="46"/>
      <c r="CB7" s="49"/>
      <c r="CC7" s="48" t="s">
        <v>44</v>
      </c>
      <c r="CD7" s="46"/>
      <c r="CE7" s="46"/>
      <c r="CF7" s="46"/>
      <c r="CG7" s="52"/>
      <c r="CH7" s="50" t="s">
        <v>68</v>
      </c>
      <c r="CI7" s="40" t="s">
        <v>69</v>
      </c>
      <c r="CJ7" s="40" t="s">
        <v>70</v>
      </c>
      <c r="CK7" s="40" t="s">
        <v>45</v>
      </c>
    </row>
    <row r="8" spans="1:89" ht="18" customHeight="1" x14ac:dyDescent="0.25">
      <c r="A8" s="40"/>
      <c r="B8" s="40"/>
      <c r="C8" s="43"/>
      <c r="D8" s="41" t="s">
        <v>7</v>
      </c>
      <c r="E8" s="40" t="s">
        <v>77</v>
      </c>
      <c r="F8" s="40" t="s">
        <v>9</v>
      </c>
      <c r="G8" s="40" t="s">
        <v>79</v>
      </c>
      <c r="H8" s="44" t="s">
        <v>11</v>
      </c>
      <c r="I8" s="50" t="s">
        <v>7</v>
      </c>
      <c r="J8" s="40" t="s">
        <v>77</v>
      </c>
      <c r="K8" s="40" t="s">
        <v>9</v>
      </c>
      <c r="L8" s="40" t="s">
        <v>79</v>
      </c>
      <c r="M8" s="43" t="s">
        <v>11</v>
      </c>
      <c r="N8" s="41" t="s">
        <v>7</v>
      </c>
      <c r="O8" s="40" t="s">
        <v>77</v>
      </c>
      <c r="P8" s="40" t="s">
        <v>9</v>
      </c>
      <c r="Q8" s="40" t="s">
        <v>79</v>
      </c>
      <c r="R8" s="44" t="s">
        <v>11</v>
      </c>
      <c r="S8" s="50" t="s">
        <v>7</v>
      </c>
      <c r="T8" s="40" t="s">
        <v>77</v>
      </c>
      <c r="U8" s="40" t="s">
        <v>9</v>
      </c>
      <c r="V8" s="40" t="s">
        <v>79</v>
      </c>
      <c r="W8" s="43" t="s">
        <v>11</v>
      </c>
      <c r="X8" s="41" t="s">
        <v>7</v>
      </c>
      <c r="Y8" s="40" t="s">
        <v>77</v>
      </c>
      <c r="Z8" s="40" t="s">
        <v>9</v>
      </c>
      <c r="AA8" s="40" t="s">
        <v>79</v>
      </c>
      <c r="AB8" s="44" t="s">
        <v>11</v>
      </c>
      <c r="AC8" s="50" t="s">
        <v>7</v>
      </c>
      <c r="AD8" s="40" t="s">
        <v>77</v>
      </c>
      <c r="AE8" s="40" t="s">
        <v>9</v>
      </c>
      <c r="AF8" s="40" t="s">
        <v>79</v>
      </c>
      <c r="AG8" s="43" t="s">
        <v>11</v>
      </c>
      <c r="AH8" s="41" t="s">
        <v>7</v>
      </c>
      <c r="AI8" s="40" t="s">
        <v>77</v>
      </c>
      <c r="AJ8" s="40" t="s">
        <v>9</v>
      </c>
      <c r="AK8" s="40" t="s">
        <v>79</v>
      </c>
      <c r="AL8" s="40" t="s">
        <v>11</v>
      </c>
      <c r="AM8" s="40" t="s">
        <v>78</v>
      </c>
      <c r="AN8" s="40" t="s">
        <v>46</v>
      </c>
      <c r="AO8" s="40" t="s">
        <v>80</v>
      </c>
      <c r="AP8" s="44" t="s">
        <v>47</v>
      </c>
      <c r="AQ8" s="50" t="s">
        <v>7</v>
      </c>
      <c r="AR8" s="40" t="s">
        <v>77</v>
      </c>
      <c r="AS8" s="40" t="s">
        <v>9</v>
      </c>
      <c r="AT8" s="40" t="s">
        <v>79</v>
      </c>
      <c r="AU8" s="40" t="s">
        <v>11</v>
      </c>
      <c r="AV8" s="40" t="s">
        <v>78</v>
      </c>
      <c r="AW8" s="40" t="s">
        <v>46</v>
      </c>
      <c r="AX8" s="40" t="s">
        <v>80</v>
      </c>
      <c r="AY8" s="43" t="s">
        <v>47</v>
      </c>
      <c r="AZ8" s="41" t="s">
        <v>7</v>
      </c>
      <c r="BA8" s="40" t="s">
        <v>77</v>
      </c>
      <c r="BB8" s="40" t="s">
        <v>9</v>
      </c>
      <c r="BC8" s="40" t="s">
        <v>79</v>
      </c>
      <c r="BD8" s="40" t="s">
        <v>11</v>
      </c>
      <c r="BE8" s="40" t="s">
        <v>78</v>
      </c>
      <c r="BF8" s="40" t="s">
        <v>46</v>
      </c>
      <c r="BG8" s="40" t="s">
        <v>80</v>
      </c>
      <c r="BH8" s="44" t="s">
        <v>47</v>
      </c>
      <c r="BI8" s="50" t="s">
        <v>7</v>
      </c>
      <c r="BJ8" s="40" t="s">
        <v>77</v>
      </c>
      <c r="BK8" s="40" t="s">
        <v>9</v>
      </c>
      <c r="BL8" s="40" t="s">
        <v>79</v>
      </c>
      <c r="BM8" s="43" t="s">
        <v>11</v>
      </c>
      <c r="BN8" s="41" t="s">
        <v>7</v>
      </c>
      <c r="BO8" s="40" t="s">
        <v>77</v>
      </c>
      <c r="BP8" s="40" t="s">
        <v>9</v>
      </c>
      <c r="BQ8" s="40" t="s">
        <v>79</v>
      </c>
      <c r="BR8" s="44" t="s">
        <v>11</v>
      </c>
      <c r="BS8" s="50" t="s">
        <v>7</v>
      </c>
      <c r="BT8" s="40" t="s">
        <v>77</v>
      </c>
      <c r="BU8" s="40" t="s">
        <v>9</v>
      </c>
      <c r="BV8" s="40" t="s">
        <v>79</v>
      </c>
      <c r="BW8" s="43" t="s">
        <v>11</v>
      </c>
      <c r="BX8" s="41" t="s">
        <v>7</v>
      </c>
      <c r="BY8" s="40" t="s">
        <v>77</v>
      </c>
      <c r="BZ8" s="40" t="s">
        <v>9</v>
      </c>
      <c r="CA8" s="40" t="s">
        <v>79</v>
      </c>
      <c r="CB8" s="44" t="s">
        <v>11</v>
      </c>
      <c r="CC8" s="41" t="s">
        <v>7</v>
      </c>
      <c r="CD8" s="40" t="s">
        <v>77</v>
      </c>
      <c r="CE8" s="40" t="s">
        <v>9</v>
      </c>
      <c r="CF8" s="40" t="s">
        <v>79</v>
      </c>
      <c r="CG8" s="42" t="s">
        <v>11</v>
      </c>
      <c r="CH8" s="50"/>
      <c r="CI8" s="40"/>
      <c r="CJ8" s="40"/>
      <c r="CK8" s="40"/>
    </row>
    <row r="9" spans="1:89" ht="18" customHeight="1" x14ac:dyDescent="0.25">
      <c r="A9" s="40"/>
      <c r="B9" s="40"/>
      <c r="C9" s="43"/>
      <c r="D9" s="41"/>
      <c r="E9" s="40"/>
      <c r="F9" s="40"/>
      <c r="G9" s="40"/>
      <c r="H9" s="44"/>
      <c r="I9" s="50"/>
      <c r="J9" s="40"/>
      <c r="K9" s="40"/>
      <c r="L9" s="40"/>
      <c r="M9" s="43"/>
      <c r="N9" s="41"/>
      <c r="O9" s="40"/>
      <c r="P9" s="40"/>
      <c r="Q9" s="40"/>
      <c r="R9" s="44"/>
      <c r="S9" s="50"/>
      <c r="T9" s="40"/>
      <c r="U9" s="40"/>
      <c r="V9" s="40"/>
      <c r="W9" s="43"/>
      <c r="X9" s="41"/>
      <c r="Y9" s="40"/>
      <c r="Z9" s="40"/>
      <c r="AA9" s="40"/>
      <c r="AB9" s="44"/>
      <c r="AC9" s="50"/>
      <c r="AD9" s="40"/>
      <c r="AE9" s="40"/>
      <c r="AF9" s="40"/>
      <c r="AG9" s="43"/>
      <c r="AH9" s="41"/>
      <c r="AI9" s="40"/>
      <c r="AJ9" s="40"/>
      <c r="AK9" s="40"/>
      <c r="AL9" s="40"/>
      <c r="AM9" s="40"/>
      <c r="AN9" s="40"/>
      <c r="AO9" s="40"/>
      <c r="AP9" s="44"/>
      <c r="AQ9" s="50"/>
      <c r="AR9" s="40"/>
      <c r="AS9" s="40"/>
      <c r="AT9" s="40"/>
      <c r="AU9" s="40"/>
      <c r="AV9" s="40"/>
      <c r="AW9" s="40"/>
      <c r="AX9" s="40"/>
      <c r="AY9" s="43"/>
      <c r="AZ9" s="41"/>
      <c r="BA9" s="40"/>
      <c r="BB9" s="40"/>
      <c r="BC9" s="40"/>
      <c r="BD9" s="40"/>
      <c r="BE9" s="40"/>
      <c r="BF9" s="40"/>
      <c r="BG9" s="40"/>
      <c r="BH9" s="44"/>
      <c r="BI9" s="50"/>
      <c r="BJ9" s="40"/>
      <c r="BK9" s="40"/>
      <c r="BL9" s="40"/>
      <c r="BM9" s="43"/>
      <c r="BN9" s="41"/>
      <c r="BO9" s="40"/>
      <c r="BP9" s="40"/>
      <c r="BQ9" s="40"/>
      <c r="BR9" s="44"/>
      <c r="BS9" s="50"/>
      <c r="BT9" s="40"/>
      <c r="BU9" s="40"/>
      <c r="BV9" s="40"/>
      <c r="BW9" s="43"/>
      <c r="BX9" s="41"/>
      <c r="BY9" s="40"/>
      <c r="BZ9" s="40"/>
      <c r="CA9" s="40"/>
      <c r="CB9" s="44"/>
      <c r="CC9" s="41"/>
      <c r="CD9" s="40"/>
      <c r="CE9" s="40"/>
      <c r="CF9" s="40"/>
      <c r="CG9" s="42"/>
      <c r="CH9" s="50"/>
      <c r="CI9" s="40"/>
      <c r="CJ9" s="40"/>
      <c r="CK9" s="40"/>
    </row>
    <row r="10" spans="1:89" ht="21.95" customHeight="1" x14ac:dyDescent="0.25">
      <c r="A10" s="27">
        <v>1</v>
      </c>
      <c r="B10" s="3" t="str">
        <f>'[1]BIODATA PESERTA (2)'!$C4</f>
        <v>80-162-001-8</v>
      </c>
      <c r="C10" s="26" t="str">
        <f>'[1]BIODATA PESERTA (2)'!$E4</f>
        <v>ACHMAD ZANUAR FIRMANSYAH</v>
      </c>
      <c r="D10" s="28">
        <f>QH!K9</f>
        <v>7.831999999999999</v>
      </c>
      <c r="E10" s="4">
        <f t="shared" ref="E10:E55" si="0">D10*70%</f>
        <v>5.4823999999999993</v>
      </c>
      <c r="F10" s="4">
        <f>QH!M9</f>
        <v>7.6</v>
      </c>
      <c r="G10" s="4">
        <f t="shared" ref="G10:G55" si="1">F10*30%</f>
        <v>2.2799999999999998</v>
      </c>
      <c r="H10" s="29">
        <f>G10+E10</f>
        <v>7.7623999999999995</v>
      </c>
      <c r="I10" s="28">
        <f>AA!K9</f>
        <v>7.9799999999999995</v>
      </c>
      <c r="J10" s="4">
        <f t="shared" ref="J10:J55" si="2">I10*70%</f>
        <v>5.5859999999999994</v>
      </c>
      <c r="K10" s="4">
        <f>AA!M9</f>
        <v>8.6</v>
      </c>
      <c r="L10" s="4">
        <f t="shared" ref="L10:L55" si="3">K10*30%</f>
        <v>2.5799999999999996</v>
      </c>
      <c r="M10" s="29">
        <f>L10+J10</f>
        <v>8.1659999999999986</v>
      </c>
      <c r="N10" s="28">
        <f>FQ!K9</f>
        <v>8.3000000000000007</v>
      </c>
      <c r="O10" s="4">
        <f t="shared" ref="O10:O55" si="4">N10*70%</f>
        <v>5.8100000000000005</v>
      </c>
      <c r="P10" s="4">
        <f>FQ!M9</f>
        <v>7.8</v>
      </c>
      <c r="Q10" s="4">
        <f t="shared" ref="Q10:Q55" si="5">P10*30%</f>
        <v>2.34</v>
      </c>
      <c r="R10" s="29">
        <f>Q10+O10</f>
        <v>8.15</v>
      </c>
      <c r="S10" s="28">
        <f>SKI!K9</f>
        <v>7.6840000000000002</v>
      </c>
      <c r="T10" s="4">
        <f t="shared" ref="T10:T55" si="6">S10*70%</f>
        <v>5.3788</v>
      </c>
      <c r="U10" s="4">
        <f>SKI!M9</f>
        <v>6</v>
      </c>
      <c r="V10" s="4">
        <f t="shared" ref="V10:V55" si="7">U10*30%</f>
        <v>1.7999999999999998</v>
      </c>
      <c r="W10" s="29">
        <f>V10+T10</f>
        <v>7.1787999999999998</v>
      </c>
      <c r="X10" s="28">
        <f>BA!K9</f>
        <v>7.6</v>
      </c>
      <c r="Y10" s="4">
        <f t="shared" ref="Y10:Y55" si="8">X10*70%</f>
        <v>5.3199999999999994</v>
      </c>
      <c r="Z10" s="4">
        <f>BA!M9</f>
        <v>6</v>
      </c>
      <c r="AA10" s="4">
        <f t="shared" ref="AA10:AA55" si="9">Z10*30%</f>
        <v>1.7999999999999998</v>
      </c>
      <c r="AB10" s="29">
        <f>AA10+Y10</f>
        <v>7.1199999999999992</v>
      </c>
      <c r="AC10" s="28">
        <f>PKN!K9</f>
        <v>7.2</v>
      </c>
      <c r="AD10" s="4">
        <f t="shared" ref="AD10:AD55" si="10">AC10*70%</f>
        <v>5.04</v>
      </c>
      <c r="AE10" s="4">
        <f>PKN!M9</f>
        <v>6.6</v>
      </c>
      <c r="AF10" s="4">
        <f t="shared" ref="AF10:AF55" si="11">AE10*30%</f>
        <v>1.9799999999999998</v>
      </c>
      <c r="AG10" s="29">
        <f>AF10+AD10</f>
        <v>7.02</v>
      </c>
      <c r="AH10" s="28">
        <f>BID!K9</f>
        <v>8.16</v>
      </c>
      <c r="AI10" s="4">
        <f t="shared" ref="AI10:AI55" si="12">AH10*70%</f>
        <v>5.7119999999999997</v>
      </c>
      <c r="AJ10" s="4">
        <f>BID!M9</f>
        <v>9</v>
      </c>
      <c r="AK10" s="4">
        <f t="shared" ref="AK10:AK55" si="13">AJ10*30%</f>
        <v>2.6999999999999997</v>
      </c>
      <c r="AL10" s="4">
        <f>SUM(AK10,AI10)</f>
        <v>8.411999999999999</v>
      </c>
      <c r="AM10" s="4">
        <f t="shared" ref="AM10:AM55" si="14">AL10*70%</f>
        <v>5.888399999999999</v>
      </c>
      <c r="AN10" s="4">
        <f>UN!C7</f>
        <v>9</v>
      </c>
      <c r="AO10" s="4">
        <f t="shared" ref="AO10:AO55" si="15">AN10*30%</f>
        <v>2.6999999999999997</v>
      </c>
      <c r="AP10" s="29">
        <f>SUM(AO10,AM10)</f>
        <v>8.5883999999999983</v>
      </c>
      <c r="AQ10" s="28">
        <f>MTK!K9</f>
        <v>7.76</v>
      </c>
      <c r="AR10" s="4">
        <f t="shared" ref="AR10:AR55" si="16">AQ10*70%</f>
        <v>5.4319999999999995</v>
      </c>
      <c r="AS10" s="4">
        <f>MTK!M9</f>
        <v>7.75</v>
      </c>
      <c r="AT10" s="4">
        <f t="shared" ref="AT10:AT55" si="17">AS10*30%</f>
        <v>2.3249999999999997</v>
      </c>
      <c r="AU10" s="4">
        <f>SUM(AT10,AR10)</f>
        <v>7.7569999999999997</v>
      </c>
      <c r="AV10" s="4">
        <f t="shared" ref="AV10:AV55" si="18">AU10*70%</f>
        <v>5.4298999999999991</v>
      </c>
      <c r="AW10" s="4">
        <f>UN!F7</f>
        <v>7.75</v>
      </c>
      <c r="AX10" s="4">
        <f t="shared" ref="AX10:AX55" si="19">AW10*30%</f>
        <v>2.3249999999999997</v>
      </c>
      <c r="AY10" s="29">
        <f>SUM(AX10,AV10)</f>
        <v>7.7548999999999992</v>
      </c>
      <c r="AZ10" s="28">
        <f>IPA!K9</f>
        <v>8</v>
      </c>
      <c r="BA10" s="4">
        <f t="shared" ref="BA10:BA55" si="20">AZ10*70%</f>
        <v>5.6</v>
      </c>
      <c r="BB10" s="4">
        <f>IPA!M9</f>
        <v>9</v>
      </c>
      <c r="BC10" s="4">
        <f t="shared" ref="BC10:BC55" si="21">BB10*30%</f>
        <v>2.6999999999999997</v>
      </c>
      <c r="BD10" s="4">
        <f>SUM(BC10,BA10)</f>
        <v>8.2999999999999989</v>
      </c>
      <c r="BE10" s="4">
        <f t="shared" ref="BE10:BE55" si="22">BD10*70%</f>
        <v>5.8099999999999987</v>
      </c>
      <c r="BF10" s="4">
        <f>UN!I7</f>
        <v>9</v>
      </c>
      <c r="BG10" s="4">
        <f t="shared" ref="BG10:BG55" si="23">BF10*30%</f>
        <v>2.6999999999999997</v>
      </c>
      <c r="BH10" s="29">
        <f>SUM(BG10,BE10)</f>
        <v>8.509999999999998</v>
      </c>
      <c r="BI10" s="28">
        <f>IPS!K9</f>
        <v>6.94</v>
      </c>
      <c r="BJ10" s="4">
        <f t="shared" ref="BJ10:BJ55" si="24">BI10*70%</f>
        <v>4.8579999999999997</v>
      </c>
      <c r="BK10" s="4">
        <f>IPS!M9</f>
        <v>6.2</v>
      </c>
      <c r="BL10" s="4">
        <f t="shared" ref="BL10:BL55" si="25">BK10*30%</f>
        <v>1.8599999999999999</v>
      </c>
      <c r="BM10" s="29">
        <f>BL10+BJ10</f>
        <v>6.718</v>
      </c>
      <c r="BN10" s="28">
        <f>SBK!K9</f>
        <v>8.1999999999999993</v>
      </c>
      <c r="BO10" s="4">
        <f t="shared" ref="BO10:BO55" si="26">BN10*70%</f>
        <v>5.7399999999999993</v>
      </c>
      <c r="BP10" s="4">
        <f>SBK!M9</f>
        <v>7.5</v>
      </c>
      <c r="BQ10" s="4">
        <f t="shared" ref="BQ10:BQ55" si="27">BP10*30%</f>
        <v>2.25</v>
      </c>
      <c r="BR10" s="29">
        <f>BQ10+BO10</f>
        <v>7.9899999999999993</v>
      </c>
      <c r="BS10" s="28">
        <f>PJK!K9</f>
        <v>8.1</v>
      </c>
      <c r="BT10" s="4">
        <f t="shared" ref="BT10:BT55" si="28">BS10*70%</f>
        <v>5.669999999999999</v>
      </c>
      <c r="BU10" s="4">
        <f>PJK!M9</f>
        <v>8.5</v>
      </c>
      <c r="BV10" s="4">
        <f t="shared" ref="BV10:BV55" si="29">BU10*30%</f>
        <v>2.5499999999999998</v>
      </c>
      <c r="BW10" s="29">
        <f>BV10+BT10</f>
        <v>8.2199999999999989</v>
      </c>
      <c r="BX10" s="28">
        <f>BIG!K9</f>
        <v>8.14</v>
      </c>
      <c r="BY10" s="4">
        <f t="shared" ref="BY10:BY55" si="30">BX10*70%</f>
        <v>5.6980000000000004</v>
      </c>
      <c r="BZ10" s="4">
        <f>BIG!M9</f>
        <v>8.4</v>
      </c>
      <c r="CA10" s="4">
        <f t="shared" ref="CA10:CA55" si="31">BZ10*30%</f>
        <v>2.52</v>
      </c>
      <c r="CB10" s="29">
        <f>CA10+BY10</f>
        <v>8.218</v>
      </c>
      <c r="CC10" s="28">
        <f>BDR!K9</f>
        <v>7.5200000000000005</v>
      </c>
      <c r="CD10" s="4">
        <f t="shared" ref="CD10:CD55" si="32">CC10*70%</f>
        <v>5.2640000000000002</v>
      </c>
      <c r="CE10" s="4">
        <f>BDR!M9</f>
        <v>6.2</v>
      </c>
      <c r="CF10" s="4">
        <f t="shared" ref="CF10:CF55" si="33">CE10*30%</f>
        <v>1.8599999999999999</v>
      </c>
      <c r="CG10" s="37">
        <f>CF10+CD10</f>
        <v>7.1240000000000006</v>
      </c>
      <c r="CH10" s="36">
        <f>SUM(H10,M10,R10,W10,AB10,AG10,AL10,AU10,BD10,BM10,BR10,BW10,CB10,CG10)</f>
        <v>108.13619999999999</v>
      </c>
      <c r="CI10" s="4">
        <f>AVERAGE(AP10,AY10,BH10)</f>
        <v>8.2844333333333324</v>
      </c>
      <c r="CJ10" s="4">
        <f>AVERAGE(CG10,CB10,BW10,BR10,BM10,BD10,AU10,AL10,AG10,AB10,W10,R10,M10,H10)</f>
        <v>7.7240142857142846</v>
      </c>
      <c r="CK10" s="31"/>
    </row>
    <row r="11" spans="1:89" ht="21.95" customHeight="1" x14ac:dyDescent="0.25">
      <c r="A11" s="27">
        <v>2</v>
      </c>
      <c r="B11" s="3" t="str">
        <f>'[1]BIODATA PESERTA (2)'!$C5</f>
        <v>80-162-002-7</v>
      </c>
      <c r="C11" s="26" t="str">
        <f>'[1]BIODATA PESERTA (2)'!$E5</f>
        <v>ADELIA DWI WAHYU SAPUTRI</v>
      </c>
      <c r="D11" s="28">
        <f>QH!K10</f>
        <v>7.492</v>
      </c>
      <c r="E11" s="4">
        <f t="shared" si="0"/>
        <v>5.2443999999999997</v>
      </c>
      <c r="F11" s="4">
        <f>QH!M10</f>
        <v>6.6</v>
      </c>
      <c r="G11" s="4">
        <f t="shared" si="1"/>
        <v>1.9799999999999998</v>
      </c>
      <c r="H11" s="29">
        <f t="shared" ref="H11:H33" si="34">G11+E11</f>
        <v>7.2243999999999993</v>
      </c>
      <c r="I11" s="28">
        <f>AA!K10</f>
        <v>7.2</v>
      </c>
      <c r="J11" s="4">
        <f t="shared" si="2"/>
        <v>5.04</v>
      </c>
      <c r="K11" s="4">
        <f>AA!M10</f>
        <v>6.2</v>
      </c>
      <c r="L11" s="4">
        <f t="shared" si="3"/>
        <v>1.8599999999999999</v>
      </c>
      <c r="M11" s="29">
        <f t="shared" ref="M11:M33" si="35">L11+J11</f>
        <v>6.9</v>
      </c>
      <c r="N11" s="28">
        <f>FQ!K10</f>
        <v>7.7600000000000007</v>
      </c>
      <c r="O11" s="4">
        <f t="shared" si="4"/>
        <v>5.4320000000000004</v>
      </c>
      <c r="P11" s="4">
        <f>FQ!M10</f>
        <v>6.2</v>
      </c>
      <c r="Q11" s="4">
        <f t="shared" si="5"/>
        <v>1.8599999999999999</v>
      </c>
      <c r="R11" s="29">
        <f t="shared" ref="R11:R33" si="36">Q11+O11</f>
        <v>7.2919999999999998</v>
      </c>
      <c r="S11" s="28">
        <f>SKI!K10</f>
        <v>6.8639999999999999</v>
      </c>
      <c r="T11" s="4">
        <f t="shared" si="6"/>
        <v>4.8047999999999993</v>
      </c>
      <c r="U11" s="4">
        <f>SKI!M10</f>
        <v>6</v>
      </c>
      <c r="V11" s="4">
        <f t="shared" si="7"/>
        <v>1.7999999999999998</v>
      </c>
      <c r="W11" s="29">
        <f t="shared" ref="W11:W33" si="37">V11+T11</f>
        <v>6.6047999999999991</v>
      </c>
      <c r="X11" s="28">
        <f>BA!K10</f>
        <v>6.9</v>
      </c>
      <c r="Y11" s="4">
        <f t="shared" si="8"/>
        <v>4.83</v>
      </c>
      <c r="Z11" s="4">
        <f>BA!M10</f>
        <v>6</v>
      </c>
      <c r="AA11" s="4">
        <f t="shared" si="9"/>
        <v>1.7999999999999998</v>
      </c>
      <c r="AB11" s="29">
        <f t="shared" ref="AB11:AB33" si="38">AA11+Y11</f>
        <v>6.63</v>
      </c>
      <c r="AC11" s="28">
        <f>PKN!K10</f>
        <v>6.5400000000000009</v>
      </c>
      <c r="AD11" s="4">
        <f t="shared" si="10"/>
        <v>4.5780000000000003</v>
      </c>
      <c r="AE11" s="4">
        <f>PKN!M10</f>
        <v>6</v>
      </c>
      <c r="AF11" s="4">
        <f t="shared" si="11"/>
        <v>1.7999999999999998</v>
      </c>
      <c r="AG11" s="30">
        <f t="shared" ref="AG11:AG33" si="39">AF11+AD11</f>
        <v>6.3780000000000001</v>
      </c>
      <c r="AH11" s="28">
        <f>BID!K10</f>
        <v>7.3</v>
      </c>
      <c r="AI11" s="4">
        <f t="shared" si="12"/>
        <v>5.1099999999999994</v>
      </c>
      <c r="AJ11" s="4">
        <f>BID!M10</f>
        <v>6.2</v>
      </c>
      <c r="AK11" s="4">
        <f t="shared" si="13"/>
        <v>1.8599999999999999</v>
      </c>
      <c r="AL11" s="4">
        <f t="shared" ref="AL11:AL33" si="40">SUM(AK11,AI11)</f>
        <v>6.9699999999999989</v>
      </c>
      <c r="AM11" s="4">
        <f t="shared" si="14"/>
        <v>4.8789999999999987</v>
      </c>
      <c r="AN11" s="4">
        <f>UN!C8</f>
        <v>6.2</v>
      </c>
      <c r="AO11" s="4">
        <f t="shared" si="15"/>
        <v>1.8599999999999999</v>
      </c>
      <c r="AP11" s="29">
        <f t="shared" ref="AP11:AP33" si="41">SUM(AO11,AM11)</f>
        <v>6.738999999999999</v>
      </c>
      <c r="AQ11" s="28">
        <f>MTK!K10</f>
        <v>6.5400000000000009</v>
      </c>
      <c r="AR11" s="4">
        <f t="shared" si="16"/>
        <v>4.5780000000000003</v>
      </c>
      <c r="AS11" s="4">
        <f>MTK!M10</f>
        <v>4.75</v>
      </c>
      <c r="AT11" s="4">
        <f t="shared" si="17"/>
        <v>1.425</v>
      </c>
      <c r="AU11" s="4">
        <f t="shared" ref="AU11:AU33" si="42">SUM(AT11,AR11)</f>
        <v>6.0030000000000001</v>
      </c>
      <c r="AV11" s="4">
        <f t="shared" si="18"/>
        <v>4.2020999999999997</v>
      </c>
      <c r="AW11" s="4">
        <f>UN!F8</f>
        <v>4.75</v>
      </c>
      <c r="AX11" s="4">
        <f t="shared" si="19"/>
        <v>1.425</v>
      </c>
      <c r="AY11" s="29">
        <f t="shared" ref="AY11:AY33" si="43">SUM(AX11,AV11)</f>
        <v>5.6270999999999995</v>
      </c>
      <c r="AZ11" s="28">
        <f>IPA!K10</f>
        <v>7.12</v>
      </c>
      <c r="BA11" s="4">
        <f t="shared" si="20"/>
        <v>4.984</v>
      </c>
      <c r="BB11" s="4">
        <f>IPA!M10</f>
        <v>7.25</v>
      </c>
      <c r="BC11" s="4">
        <f t="shared" si="21"/>
        <v>2.1749999999999998</v>
      </c>
      <c r="BD11" s="4">
        <f t="shared" ref="BD11:BD33" si="44">SUM(BC11,BA11)</f>
        <v>7.1589999999999998</v>
      </c>
      <c r="BE11" s="4">
        <f t="shared" si="22"/>
        <v>5.0112999999999994</v>
      </c>
      <c r="BF11" s="4">
        <f>UN!I8</f>
        <v>7.25</v>
      </c>
      <c r="BG11" s="4">
        <f t="shared" si="23"/>
        <v>2.1749999999999998</v>
      </c>
      <c r="BH11" s="29">
        <f t="shared" ref="BH11:BH33" si="45">SUM(BG11,BE11)</f>
        <v>7.1862999999999992</v>
      </c>
      <c r="BI11" s="28">
        <f>IPS!K10</f>
        <v>6.6599999999999993</v>
      </c>
      <c r="BJ11" s="4">
        <f t="shared" si="24"/>
        <v>4.661999999999999</v>
      </c>
      <c r="BK11" s="4">
        <f>IPS!M10</f>
        <v>6</v>
      </c>
      <c r="BL11" s="4">
        <f t="shared" si="25"/>
        <v>1.7999999999999998</v>
      </c>
      <c r="BM11" s="29">
        <f t="shared" ref="BM11:BM33" si="46">SUM(BL11,BJ11)</f>
        <v>6.4619999999999989</v>
      </c>
      <c r="BN11" s="28">
        <f>SBK!K10</f>
        <v>8.1</v>
      </c>
      <c r="BO11" s="4">
        <f t="shared" si="26"/>
        <v>5.669999999999999</v>
      </c>
      <c r="BP11" s="4">
        <f>SBK!M10</f>
        <v>8</v>
      </c>
      <c r="BQ11" s="4">
        <f t="shared" si="27"/>
        <v>2.4</v>
      </c>
      <c r="BR11" s="29">
        <f t="shared" ref="BR11:BR33" si="47">SUM(BQ11,BO11)</f>
        <v>8.0699999999999985</v>
      </c>
      <c r="BS11" s="28">
        <f>PJK!K10</f>
        <v>7.8</v>
      </c>
      <c r="BT11" s="4">
        <f t="shared" si="28"/>
        <v>5.46</v>
      </c>
      <c r="BU11" s="4">
        <f>PJK!M10</f>
        <v>8</v>
      </c>
      <c r="BV11" s="4">
        <f t="shared" si="29"/>
        <v>2.4</v>
      </c>
      <c r="BW11" s="29">
        <f t="shared" ref="BW11:BW33" si="48">SUM(BV11,BT11)</f>
        <v>7.8599999999999994</v>
      </c>
      <c r="BX11" s="28">
        <f>BIG!K10</f>
        <v>6.7</v>
      </c>
      <c r="BY11" s="4">
        <f t="shared" si="30"/>
        <v>4.6899999999999995</v>
      </c>
      <c r="BZ11" s="4">
        <f>BIG!M10</f>
        <v>6</v>
      </c>
      <c r="CA11" s="4">
        <f t="shared" si="31"/>
        <v>1.7999999999999998</v>
      </c>
      <c r="CB11" s="29">
        <f t="shared" ref="CB11:CB33" si="49">SUM(CA11,BY11)</f>
        <v>6.4899999999999993</v>
      </c>
      <c r="CC11" s="28">
        <f>BDR!K10</f>
        <v>7.2</v>
      </c>
      <c r="CD11" s="4">
        <f t="shared" si="32"/>
        <v>5.04</v>
      </c>
      <c r="CE11" s="4">
        <f>BDR!M10</f>
        <v>6.2</v>
      </c>
      <c r="CF11" s="4">
        <f t="shared" si="33"/>
        <v>1.8599999999999999</v>
      </c>
      <c r="CG11" s="37">
        <f t="shared" ref="CG11:CG33" si="50">SUM(CF11,CD11)</f>
        <v>6.9</v>
      </c>
      <c r="CH11" s="36">
        <f t="shared" ref="CH11:CH33" si="51">SUM(H11,M11,R11,W11,AB11,AG11,AL11,AU11,BD11,BM11,BR11,BW11,CB11,CG11)</f>
        <v>96.94319999999999</v>
      </c>
      <c r="CI11" s="4">
        <f t="shared" ref="CI11:CI33" si="52">AVERAGE(AP11,AY11,BH11)</f>
        <v>6.5174666666666665</v>
      </c>
      <c r="CJ11" s="4">
        <f t="shared" ref="CJ11:CJ33" si="53">AVERAGE(CG11,CB11,BW11,BR11,BM11,BD11,AU11,AL11,AG11,AB11,W11,R11,M11,H11)</f>
        <v>6.9245142857142863</v>
      </c>
      <c r="CK11" s="31"/>
    </row>
    <row r="12" spans="1:89" ht="21.95" customHeight="1" x14ac:dyDescent="0.25">
      <c r="A12" s="27">
        <v>3</v>
      </c>
      <c r="B12" s="3" t="str">
        <f>'[1]BIODATA PESERTA (2)'!$C6</f>
        <v>80-162-003-6</v>
      </c>
      <c r="C12" s="26" t="str">
        <f>'[1]BIODATA PESERTA (2)'!$E6</f>
        <v>AGUS NUR ISMAIL</v>
      </c>
      <c r="D12" s="28">
        <f>QH!K11</f>
        <v>8.3019999999999996</v>
      </c>
      <c r="E12" s="4">
        <f t="shared" si="0"/>
        <v>5.811399999999999</v>
      </c>
      <c r="F12" s="4">
        <f>QH!M11</f>
        <v>7.2</v>
      </c>
      <c r="G12" s="4">
        <f t="shared" si="1"/>
        <v>2.16</v>
      </c>
      <c r="H12" s="29">
        <f t="shared" si="34"/>
        <v>7.9713999999999992</v>
      </c>
      <c r="I12" s="28">
        <f>AA!K11</f>
        <v>8.0200000000000014</v>
      </c>
      <c r="J12" s="4">
        <f t="shared" si="2"/>
        <v>5.6140000000000008</v>
      </c>
      <c r="K12" s="4">
        <f>AA!M11</f>
        <v>6.2</v>
      </c>
      <c r="L12" s="4">
        <f t="shared" si="3"/>
        <v>1.8599999999999999</v>
      </c>
      <c r="M12" s="29">
        <f t="shared" si="35"/>
        <v>7.4740000000000002</v>
      </c>
      <c r="N12" s="28">
        <f>FQ!K11</f>
        <v>7.9</v>
      </c>
      <c r="O12" s="4">
        <f t="shared" si="4"/>
        <v>5.53</v>
      </c>
      <c r="P12" s="4">
        <f>FQ!M11</f>
        <v>8.1999999999999993</v>
      </c>
      <c r="Q12" s="4">
        <f t="shared" si="5"/>
        <v>2.4599999999999995</v>
      </c>
      <c r="R12" s="29">
        <f t="shared" si="36"/>
        <v>7.99</v>
      </c>
      <c r="S12" s="28">
        <f>SKI!K11</f>
        <v>7.9799999999999986</v>
      </c>
      <c r="T12" s="4">
        <f t="shared" si="6"/>
        <v>5.5859999999999985</v>
      </c>
      <c r="U12" s="4">
        <f>SKI!M11</f>
        <v>6</v>
      </c>
      <c r="V12" s="4">
        <f t="shared" si="7"/>
        <v>1.7999999999999998</v>
      </c>
      <c r="W12" s="29">
        <f t="shared" si="37"/>
        <v>7.3859999999999983</v>
      </c>
      <c r="X12" s="28">
        <f>BA!K11</f>
        <v>7.6400000000000006</v>
      </c>
      <c r="Y12" s="4">
        <f t="shared" si="8"/>
        <v>5.3479999999999999</v>
      </c>
      <c r="Z12" s="4">
        <f>BA!M11</f>
        <v>6</v>
      </c>
      <c r="AA12" s="4">
        <f t="shared" si="9"/>
        <v>1.7999999999999998</v>
      </c>
      <c r="AB12" s="29">
        <f t="shared" si="38"/>
        <v>7.1479999999999997</v>
      </c>
      <c r="AC12" s="28">
        <f>PKN!K11</f>
        <v>7.06</v>
      </c>
      <c r="AD12" s="4">
        <f t="shared" si="10"/>
        <v>4.9419999999999993</v>
      </c>
      <c r="AE12" s="4">
        <f>PKN!M11</f>
        <v>6</v>
      </c>
      <c r="AF12" s="4">
        <f t="shared" si="11"/>
        <v>1.7999999999999998</v>
      </c>
      <c r="AG12" s="30">
        <f t="shared" si="39"/>
        <v>6.7419999999999991</v>
      </c>
      <c r="AH12" s="28">
        <f>BID!K11</f>
        <v>7.68</v>
      </c>
      <c r="AI12" s="4">
        <f t="shared" si="12"/>
        <v>5.3759999999999994</v>
      </c>
      <c r="AJ12" s="4">
        <f>BID!M11</f>
        <v>7.8</v>
      </c>
      <c r="AK12" s="4">
        <f t="shared" si="13"/>
        <v>2.34</v>
      </c>
      <c r="AL12" s="4">
        <f t="shared" si="40"/>
        <v>7.7159999999999993</v>
      </c>
      <c r="AM12" s="4">
        <f t="shared" si="14"/>
        <v>5.4011999999999993</v>
      </c>
      <c r="AN12" s="4">
        <f>UN!C9</f>
        <v>7.8</v>
      </c>
      <c r="AO12" s="4">
        <f t="shared" si="15"/>
        <v>2.34</v>
      </c>
      <c r="AP12" s="29">
        <f t="shared" si="41"/>
        <v>7.7411999999999992</v>
      </c>
      <c r="AQ12" s="28">
        <f>MTK!K11</f>
        <v>6.8599999999999994</v>
      </c>
      <c r="AR12" s="4">
        <f t="shared" si="16"/>
        <v>4.8019999999999996</v>
      </c>
      <c r="AS12" s="4">
        <f>MTK!M11</f>
        <v>6</v>
      </c>
      <c r="AT12" s="4">
        <f t="shared" si="17"/>
        <v>1.7999999999999998</v>
      </c>
      <c r="AU12" s="4">
        <f t="shared" si="42"/>
        <v>6.6019999999999994</v>
      </c>
      <c r="AV12" s="4">
        <f t="shared" si="18"/>
        <v>4.6213999999999995</v>
      </c>
      <c r="AW12" s="4">
        <f>UN!F9</f>
        <v>6</v>
      </c>
      <c r="AX12" s="4">
        <f t="shared" si="19"/>
        <v>1.7999999999999998</v>
      </c>
      <c r="AY12" s="29">
        <f t="shared" si="43"/>
        <v>6.4213999999999993</v>
      </c>
      <c r="AZ12" s="28">
        <f>IPA!K11</f>
        <v>7.44</v>
      </c>
      <c r="BA12" s="4">
        <f t="shared" si="20"/>
        <v>5.2080000000000002</v>
      </c>
      <c r="BB12" s="4">
        <f>IPA!M11</f>
        <v>8.5</v>
      </c>
      <c r="BC12" s="4">
        <f t="shared" si="21"/>
        <v>2.5499999999999998</v>
      </c>
      <c r="BD12" s="4">
        <f t="shared" si="44"/>
        <v>7.758</v>
      </c>
      <c r="BE12" s="4">
        <f t="shared" si="22"/>
        <v>5.4306000000000001</v>
      </c>
      <c r="BF12" s="4">
        <f>UN!I9</f>
        <v>8.5</v>
      </c>
      <c r="BG12" s="4">
        <f t="shared" si="23"/>
        <v>2.5499999999999998</v>
      </c>
      <c r="BH12" s="29">
        <f t="shared" si="45"/>
        <v>7.9805999999999999</v>
      </c>
      <c r="BI12" s="28">
        <f>IPS!K11</f>
        <v>6.8600000000000012</v>
      </c>
      <c r="BJ12" s="4">
        <f t="shared" si="24"/>
        <v>4.8020000000000005</v>
      </c>
      <c r="BK12" s="4">
        <f>IPS!M11</f>
        <v>7.2</v>
      </c>
      <c r="BL12" s="4">
        <f t="shared" si="25"/>
        <v>2.16</v>
      </c>
      <c r="BM12" s="29">
        <f t="shared" si="46"/>
        <v>6.9620000000000006</v>
      </c>
      <c r="BN12" s="28">
        <f>SBK!K11</f>
        <v>7.7799999999999994</v>
      </c>
      <c r="BO12" s="4">
        <f t="shared" si="26"/>
        <v>5.4459999999999988</v>
      </c>
      <c r="BP12" s="4">
        <f>SBK!M11</f>
        <v>7</v>
      </c>
      <c r="BQ12" s="4">
        <f t="shared" si="27"/>
        <v>2.1</v>
      </c>
      <c r="BR12" s="29">
        <f t="shared" si="47"/>
        <v>7.5459999999999994</v>
      </c>
      <c r="BS12" s="28">
        <f>PJK!K11</f>
        <v>7.9</v>
      </c>
      <c r="BT12" s="4">
        <f t="shared" si="28"/>
        <v>5.53</v>
      </c>
      <c r="BU12" s="4">
        <f>PJK!M11</f>
        <v>8.5</v>
      </c>
      <c r="BV12" s="4">
        <f t="shared" si="29"/>
        <v>2.5499999999999998</v>
      </c>
      <c r="BW12" s="29">
        <f t="shared" si="48"/>
        <v>8.08</v>
      </c>
      <c r="BX12" s="28">
        <f>BIG!K11</f>
        <v>6.4799999999999995</v>
      </c>
      <c r="BY12" s="4">
        <f t="shared" si="30"/>
        <v>4.5359999999999996</v>
      </c>
      <c r="BZ12" s="4">
        <f>BIG!M11</f>
        <v>6.8</v>
      </c>
      <c r="CA12" s="4">
        <f t="shared" si="31"/>
        <v>2.04</v>
      </c>
      <c r="CB12" s="29">
        <f t="shared" si="49"/>
        <v>6.5759999999999996</v>
      </c>
      <c r="CC12" s="28">
        <f>BDR!K11</f>
        <v>7.0400000000000009</v>
      </c>
      <c r="CD12" s="4">
        <f t="shared" si="32"/>
        <v>4.9279999999999999</v>
      </c>
      <c r="CE12" s="4">
        <f>BDR!M11</f>
        <v>7</v>
      </c>
      <c r="CF12" s="4">
        <f t="shared" si="33"/>
        <v>2.1</v>
      </c>
      <c r="CG12" s="37">
        <f t="shared" si="50"/>
        <v>7.0280000000000005</v>
      </c>
      <c r="CH12" s="36">
        <f t="shared" si="51"/>
        <v>102.9794</v>
      </c>
      <c r="CI12" s="4">
        <f t="shared" si="52"/>
        <v>7.3810666666666656</v>
      </c>
      <c r="CJ12" s="4">
        <f t="shared" si="53"/>
        <v>7.3556714285714282</v>
      </c>
      <c r="CK12" s="31"/>
    </row>
    <row r="13" spans="1:89" ht="21.95" customHeight="1" x14ac:dyDescent="0.25">
      <c r="A13" s="27">
        <v>4</v>
      </c>
      <c r="B13" s="3" t="str">
        <f>'[1]BIODATA PESERTA (2)'!$C7</f>
        <v>80-162-004-5</v>
      </c>
      <c r="C13" s="26" t="str">
        <f>'[1]BIODATA PESERTA (2)'!$E7</f>
        <v>Ahmad Syahal Fadlan</v>
      </c>
      <c r="D13" s="28">
        <f>QH!K12</f>
        <v>7.4120000000000008</v>
      </c>
      <c r="E13" s="4">
        <f t="shared" si="0"/>
        <v>5.1884000000000006</v>
      </c>
      <c r="F13" s="4">
        <f>QH!M12</f>
        <v>6</v>
      </c>
      <c r="G13" s="4">
        <f t="shared" si="1"/>
        <v>1.7999999999999998</v>
      </c>
      <c r="H13" s="29">
        <f t="shared" si="34"/>
        <v>6.9884000000000004</v>
      </c>
      <c r="I13" s="28">
        <f>AA!K12</f>
        <v>6.88</v>
      </c>
      <c r="J13" s="4">
        <f t="shared" si="2"/>
        <v>4.8159999999999998</v>
      </c>
      <c r="K13" s="4">
        <f>AA!M12</f>
        <v>6.6</v>
      </c>
      <c r="L13" s="4">
        <f t="shared" si="3"/>
        <v>1.9799999999999998</v>
      </c>
      <c r="M13" s="29">
        <f t="shared" si="35"/>
        <v>6.7959999999999994</v>
      </c>
      <c r="N13" s="28">
        <f>FQ!K12</f>
        <v>7.26</v>
      </c>
      <c r="O13" s="4">
        <f t="shared" si="4"/>
        <v>5.0819999999999999</v>
      </c>
      <c r="P13" s="4">
        <f>FQ!M12</f>
        <v>7</v>
      </c>
      <c r="Q13" s="4">
        <f t="shared" si="5"/>
        <v>2.1</v>
      </c>
      <c r="R13" s="29">
        <f t="shared" si="36"/>
        <v>7.1820000000000004</v>
      </c>
      <c r="S13" s="28">
        <f>SKI!K12</f>
        <v>6.76</v>
      </c>
      <c r="T13" s="4">
        <f t="shared" si="6"/>
        <v>4.7319999999999993</v>
      </c>
      <c r="U13" s="4">
        <f>SKI!M12</f>
        <v>6</v>
      </c>
      <c r="V13" s="4">
        <f t="shared" si="7"/>
        <v>1.7999999999999998</v>
      </c>
      <c r="W13" s="29">
        <f t="shared" si="37"/>
        <v>6.5319999999999991</v>
      </c>
      <c r="X13" s="28">
        <f>BA!K12</f>
        <v>7.5</v>
      </c>
      <c r="Y13" s="4">
        <f t="shared" si="8"/>
        <v>5.25</v>
      </c>
      <c r="Z13" s="4">
        <f>BA!M12</f>
        <v>6</v>
      </c>
      <c r="AA13" s="4">
        <f t="shared" si="9"/>
        <v>1.7999999999999998</v>
      </c>
      <c r="AB13" s="29">
        <f t="shared" si="38"/>
        <v>7.05</v>
      </c>
      <c r="AC13" s="28">
        <f>PKN!K12</f>
        <v>6.4599999999999991</v>
      </c>
      <c r="AD13" s="4">
        <f t="shared" si="10"/>
        <v>4.5219999999999994</v>
      </c>
      <c r="AE13" s="4">
        <f>PKN!M12</f>
        <v>6</v>
      </c>
      <c r="AF13" s="4">
        <f t="shared" si="11"/>
        <v>1.7999999999999998</v>
      </c>
      <c r="AG13" s="30">
        <f t="shared" si="39"/>
        <v>6.3219999999999992</v>
      </c>
      <c r="AH13" s="28">
        <f>BID!K12</f>
        <v>6.56</v>
      </c>
      <c r="AI13" s="4">
        <f t="shared" si="12"/>
        <v>4.5919999999999996</v>
      </c>
      <c r="AJ13" s="4">
        <f>BID!M12</f>
        <v>6.6</v>
      </c>
      <c r="AK13" s="4">
        <f t="shared" si="13"/>
        <v>1.9799999999999998</v>
      </c>
      <c r="AL13" s="4">
        <f t="shared" si="40"/>
        <v>6.5719999999999992</v>
      </c>
      <c r="AM13" s="4">
        <f t="shared" si="14"/>
        <v>4.6003999999999987</v>
      </c>
      <c r="AN13" s="4">
        <f>UN!C10</f>
        <v>6.6</v>
      </c>
      <c r="AO13" s="4">
        <f t="shared" si="15"/>
        <v>1.9799999999999998</v>
      </c>
      <c r="AP13" s="29">
        <f t="shared" si="41"/>
        <v>6.5803999999999983</v>
      </c>
      <c r="AQ13" s="28">
        <f>MTK!K12</f>
        <v>7.1399999999999988</v>
      </c>
      <c r="AR13" s="4">
        <f t="shared" si="16"/>
        <v>4.9979999999999984</v>
      </c>
      <c r="AS13" s="4">
        <f>MTK!M12</f>
        <v>6.25</v>
      </c>
      <c r="AT13" s="4">
        <f t="shared" si="17"/>
        <v>1.875</v>
      </c>
      <c r="AU13" s="4">
        <f t="shared" si="42"/>
        <v>6.8729999999999984</v>
      </c>
      <c r="AV13" s="4">
        <f t="shared" si="18"/>
        <v>4.8110999999999988</v>
      </c>
      <c r="AW13" s="4">
        <f>UN!F10</f>
        <v>6.25</v>
      </c>
      <c r="AX13" s="4">
        <f t="shared" si="19"/>
        <v>1.875</v>
      </c>
      <c r="AY13" s="29">
        <f t="shared" si="43"/>
        <v>6.6860999999999988</v>
      </c>
      <c r="AZ13" s="28">
        <f>IPA!K12</f>
        <v>6.3</v>
      </c>
      <c r="BA13" s="4">
        <f t="shared" si="20"/>
        <v>4.4099999999999993</v>
      </c>
      <c r="BB13" s="4">
        <f>IPA!M12</f>
        <v>4.75</v>
      </c>
      <c r="BC13" s="4">
        <f t="shared" si="21"/>
        <v>1.425</v>
      </c>
      <c r="BD13" s="4">
        <f t="shared" si="44"/>
        <v>5.8349999999999991</v>
      </c>
      <c r="BE13" s="4">
        <f t="shared" si="22"/>
        <v>4.0844999999999994</v>
      </c>
      <c r="BF13" s="4">
        <f>UN!I10</f>
        <v>4.75</v>
      </c>
      <c r="BG13" s="4">
        <f t="shared" si="23"/>
        <v>1.425</v>
      </c>
      <c r="BH13" s="29">
        <f t="shared" si="45"/>
        <v>5.5094999999999992</v>
      </c>
      <c r="BI13" s="28">
        <f>IPS!K12</f>
        <v>6.24</v>
      </c>
      <c r="BJ13" s="4">
        <f t="shared" si="24"/>
        <v>4.3679999999999994</v>
      </c>
      <c r="BK13" s="4">
        <f>IPS!M12</f>
        <v>6</v>
      </c>
      <c r="BL13" s="4">
        <f t="shared" si="25"/>
        <v>1.7999999999999998</v>
      </c>
      <c r="BM13" s="29">
        <f t="shared" si="46"/>
        <v>6.1679999999999993</v>
      </c>
      <c r="BN13" s="28">
        <f>SBK!K12</f>
        <v>7.6400000000000006</v>
      </c>
      <c r="BO13" s="4">
        <f t="shared" si="26"/>
        <v>5.3479999999999999</v>
      </c>
      <c r="BP13" s="4">
        <f>SBK!M12</f>
        <v>7.5</v>
      </c>
      <c r="BQ13" s="4">
        <f t="shared" si="27"/>
        <v>2.25</v>
      </c>
      <c r="BR13" s="29">
        <f t="shared" si="47"/>
        <v>7.5979999999999999</v>
      </c>
      <c r="BS13" s="28">
        <f>PJK!K12</f>
        <v>7.8</v>
      </c>
      <c r="BT13" s="4">
        <f t="shared" si="28"/>
        <v>5.46</v>
      </c>
      <c r="BU13" s="4">
        <f>PJK!M12</f>
        <v>8.5</v>
      </c>
      <c r="BV13" s="4">
        <f t="shared" si="29"/>
        <v>2.5499999999999998</v>
      </c>
      <c r="BW13" s="29">
        <f t="shared" si="48"/>
        <v>8.01</v>
      </c>
      <c r="BX13" s="28">
        <f>BIG!K12</f>
        <v>6</v>
      </c>
      <c r="BY13" s="4">
        <f t="shared" si="30"/>
        <v>4.1999999999999993</v>
      </c>
      <c r="BZ13" s="4">
        <f>BIG!M12</f>
        <v>6</v>
      </c>
      <c r="CA13" s="4">
        <f t="shared" si="31"/>
        <v>1.7999999999999998</v>
      </c>
      <c r="CB13" s="29">
        <f t="shared" si="49"/>
        <v>5.9999999999999991</v>
      </c>
      <c r="CC13" s="28">
        <f>BDR!K12</f>
        <v>6.6</v>
      </c>
      <c r="CD13" s="4">
        <f t="shared" si="32"/>
        <v>4.6199999999999992</v>
      </c>
      <c r="CE13" s="4">
        <f>BDR!M12</f>
        <v>6</v>
      </c>
      <c r="CF13" s="4">
        <f t="shared" si="33"/>
        <v>1.7999999999999998</v>
      </c>
      <c r="CG13" s="37">
        <f t="shared" si="50"/>
        <v>6.419999999999999</v>
      </c>
      <c r="CH13" s="36">
        <f t="shared" si="51"/>
        <v>94.346400000000003</v>
      </c>
      <c r="CI13" s="4">
        <f t="shared" si="52"/>
        <v>6.2586666666666657</v>
      </c>
      <c r="CJ13" s="4">
        <f t="shared" si="53"/>
        <v>6.7390285714285714</v>
      </c>
      <c r="CK13" s="31"/>
    </row>
    <row r="14" spans="1:89" ht="21.95" customHeight="1" x14ac:dyDescent="0.25">
      <c r="A14" s="27">
        <v>5</v>
      </c>
      <c r="B14" s="3" t="str">
        <f>'[1]BIODATA PESERTA (2)'!$C8</f>
        <v>80-162-005-4</v>
      </c>
      <c r="C14" s="26" t="str">
        <f>'[1]BIODATA PESERTA (2)'!$E8</f>
        <v>ANISA WIDIA RAHMAWATI</v>
      </c>
      <c r="D14" s="28">
        <f>QH!K13</f>
        <v>8.032</v>
      </c>
      <c r="E14" s="4">
        <f t="shared" si="0"/>
        <v>5.6223999999999998</v>
      </c>
      <c r="F14" s="4">
        <f>QH!M13</f>
        <v>6.6</v>
      </c>
      <c r="G14" s="4">
        <f t="shared" si="1"/>
        <v>1.9799999999999998</v>
      </c>
      <c r="H14" s="29">
        <f t="shared" si="34"/>
        <v>7.6023999999999994</v>
      </c>
      <c r="I14" s="28">
        <f>AA!K13</f>
        <v>8.24</v>
      </c>
      <c r="J14" s="4">
        <f t="shared" si="2"/>
        <v>5.7679999999999998</v>
      </c>
      <c r="K14" s="4">
        <f>AA!M13</f>
        <v>6.2</v>
      </c>
      <c r="L14" s="4">
        <f t="shared" si="3"/>
        <v>1.8599999999999999</v>
      </c>
      <c r="M14" s="29">
        <f t="shared" si="35"/>
        <v>7.6280000000000001</v>
      </c>
      <c r="N14" s="28">
        <f>FQ!K13</f>
        <v>8.16</v>
      </c>
      <c r="O14" s="4">
        <f t="shared" si="4"/>
        <v>5.7119999999999997</v>
      </c>
      <c r="P14" s="4">
        <f>FQ!M13</f>
        <v>8</v>
      </c>
      <c r="Q14" s="4">
        <f t="shared" si="5"/>
        <v>2.4</v>
      </c>
      <c r="R14" s="29">
        <f t="shared" si="36"/>
        <v>8.1120000000000001</v>
      </c>
      <c r="S14" s="28">
        <f>SKI!K13</f>
        <v>7.3819999999999997</v>
      </c>
      <c r="T14" s="4">
        <f t="shared" si="6"/>
        <v>5.1673999999999998</v>
      </c>
      <c r="U14" s="4">
        <f>SKI!M13</f>
        <v>6</v>
      </c>
      <c r="V14" s="4">
        <f t="shared" si="7"/>
        <v>1.7999999999999998</v>
      </c>
      <c r="W14" s="29">
        <f t="shared" si="37"/>
        <v>6.9673999999999996</v>
      </c>
      <c r="X14" s="28">
        <f>BA!K13</f>
        <v>7.1</v>
      </c>
      <c r="Y14" s="4">
        <f t="shared" si="8"/>
        <v>4.97</v>
      </c>
      <c r="Z14" s="4">
        <f>BA!M13</f>
        <v>6</v>
      </c>
      <c r="AA14" s="4">
        <f t="shared" si="9"/>
        <v>1.7999999999999998</v>
      </c>
      <c r="AB14" s="29">
        <f t="shared" si="38"/>
        <v>6.77</v>
      </c>
      <c r="AC14" s="28">
        <f>PKN!K13</f>
        <v>6.9</v>
      </c>
      <c r="AD14" s="4">
        <f t="shared" si="10"/>
        <v>4.83</v>
      </c>
      <c r="AE14" s="4">
        <f>PKN!M13</f>
        <v>6</v>
      </c>
      <c r="AF14" s="4">
        <f t="shared" si="11"/>
        <v>1.7999999999999998</v>
      </c>
      <c r="AG14" s="30">
        <f t="shared" si="39"/>
        <v>6.63</v>
      </c>
      <c r="AH14" s="28">
        <f>BID!K13</f>
        <v>7.7799999999999994</v>
      </c>
      <c r="AI14" s="4">
        <f t="shared" si="12"/>
        <v>5.4459999999999988</v>
      </c>
      <c r="AJ14" s="4">
        <f>BID!M13</f>
        <v>9.1999999999999993</v>
      </c>
      <c r="AK14" s="4">
        <f t="shared" si="13"/>
        <v>2.76</v>
      </c>
      <c r="AL14" s="4">
        <f t="shared" si="40"/>
        <v>8.2059999999999995</v>
      </c>
      <c r="AM14" s="4">
        <f t="shared" si="14"/>
        <v>5.7441999999999993</v>
      </c>
      <c r="AN14" s="4">
        <f>UN!C11</f>
        <v>9.1999999999999993</v>
      </c>
      <c r="AO14" s="4">
        <f t="shared" si="15"/>
        <v>2.76</v>
      </c>
      <c r="AP14" s="29">
        <f t="shared" si="41"/>
        <v>8.5041999999999991</v>
      </c>
      <c r="AQ14" s="28">
        <f>MTK!K13</f>
        <v>6.7</v>
      </c>
      <c r="AR14" s="4">
        <f t="shared" si="16"/>
        <v>4.6899999999999995</v>
      </c>
      <c r="AS14" s="4">
        <f>MTK!M13</f>
        <v>5.75</v>
      </c>
      <c r="AT14" s="4">
        <f t="shared" si="17"/>
        <v>1.7249999999999999</v>
      </c>
      <c r="AU14" s="4">
        <f t="shared" si="42"/>
        <v>6.4149999999999991</v>
      </c>
      <c r="AV14" s="4">
        <f t="shared" si="18"/>
        <v>4.490499999999999</v>
      </c>
      <c r="AW14" s="4">
        <f>UN!F11</f>
        <v>5.75</v>
      </c>
      <c r="AX14" s="4">
        <f t="shared" si="19"/>
        <v>1.7249999999999999</v>
      </c>
      <c r="AY14" s="29">
        <f t="shared" si="43"/>
        <v>6.2154999999999987</v>
      </c>
      <c r="AZ14" s="28">
        <f>IPA!K13</f>
        <v>7.2200000000000006</v>
      </c>
      <c r="BA14" s="4">
        <f t="shared" si="20"/>
        <v>5.0540000000000003</v>
      </c>
      <c r="BB14" s="4">
        <f>IPA!M13</f>
        <v>7.5</v>
      </c>
      <c r="BC14" s="4">
        <f t="shared" si="21"/>
        <v>2.25</v>
      </c>
      <c r="BD14" s="4">
        <f t="shared" si="44"/>
        <v>7.3040000000000003</v>
      </c>
      <c r="BE14" s="4">
        <f t="shared" si="22"/>
        <v>5.1128</v>
      </c>
      <c r="BF14" s="4">
        <f>UN!I11</f>
        <v>7.5</v>
      </c>
      <c r="BG14" s="4">
        <f t="shared" si="23"/>
        <v>2.25</v>
      </c>
      <c r="BH14" s="29">
        <f t="shared" si="45"/>
        <v>7.3628</v>
      </c>
      <c r="BI14" s="28">
        <f>IPS!K13</f>
        <v>7</v>
      </c>
      <c r="BJ14" s="4">
        <f t="shared" si="24"/>
        <v>4.8999999999999995</v>
      </c>
      <c r="BK14" s="4">
        <f>IPS!M13</f>
        <v>6.4</v>
      </c>
      <c r="BL14" s="4">
        <f t="shared" si="25"/>
        <v>1.92</v>
      </c>
      <c r="BM14" s="29">
        <f t="shared" si="46"/>
        <v>6.8199999999999994</v>
      </c>
      <c r="BN14" s="28">
        <f>SBK!K13</f>
        <v>7.7200000000000006</v>
      </c>
      <c r="BO14" s="4">
        <f t="shared" si="26"/>
        <v>5.4039999999999999</v>
      </c>
      <c r="BP14" s="4">
        <f>SBK!M13</f>
        <v>7.5</v>
      </c>
      <c r="BQ14" s="4">
        <f t="shared" si="27"/>
        <v>2.25</v>
      </c>
      <c r="BR14" s="29">
        <f t="shared" si="47"/>
        <v>7.6539999999999999</v>
      </c>
      <c r="BS14" s="28">
        <f>PJK!K13</f>
        <v>7.8</v>
      </c>
      <c r="BT14" s="4">
        <f t="shared" si="28"/>
        <v>5.46</v>
      </c>
      <c r="BU14" s="4">
        <f>PJK!M13</f>
        <v>7.5</v>
      </c>
      <c r="BV14" s="4">
        <f t="shared" si="29"/>
        <v>2.25</v>
      </c>
      <c r="BW14" s="29">
        <f t="shared" si="48"/>
        <v>7.71</v>
      </c>
      <c r="BX14" s="28">
        <f>BIG!K13</f>
        <v>6.3</v>
      </c>
      <c r="BY14" s="4">
        <f t="shared" si="30"/>
        <v>4.4099999999999993</v>
      </c>
      <c r="BZ14" s="4">
        <f>BIG!M13</f>
        <v>6</v>
      </c>
      <c r="CA14" s="4">
        <f t="shared" si="31"/>
        <v>1.7999999999999998</v>
      </c>
      <c r="CB14" s="29">
        <f t="shared" si="49"/>
        <v>6.2099999999999991</v>
      </c>
      <c r="CC14" s="28">
        <f>BDR!K13</f>
        <v>7.2</v>
      </c>
      <c r="CD14" s="4">
        <f t="shared" si="32"/>
        <v>5.04</v>
      </c>
      <c r="CE14" s="4">
        <f>BDR!M13</f>
        <v>6.2</v>
      </c>
      <c r="CF14" s="4">
        <f t="shared" si="33"/>
        <v>1.8599999999999999</v>
      </c>
      <c r="CG14" s="37">
        <f t="shared" si="50"/>
        <v>6.9</v>
      </c>
      <c r="CH14" s="36">
        <f t="shared" si="51"/>
        <v>100.92879999999997</v>
      </c>
      <c r="CI14" s="4">
        <f t="shared" si="52"/>
        <v>7.360833333333332</v>
      </c>
      <c r="CJ14" s="4">
        <f t="shared" si="53"/>
        <v>7.2092000000000001</v>
      </c>
      <c r="CK14" s="31"/>
    </row>
    <row r="15" spans="1:89" ht="21.95" customHeight="1" x14ac:dyDescent="0.25">
      <c r="A15" s="27">
        <v>6</v>
      </c>
      <c r="B15" s="3" t="str">
        <f>'[1]BIODATA PESERTA (2)'!$C9</f>
        <v>80-162-006-3</v>
      </c>
      <c r="C15" s="26" t="str">
        <f>'[1]BIODATA PESERTA (2)'!$E9</f>
        <v>DINDA RIZKY AMELIA PUTRI</v>
      </c>
      <c r="D15" s="28">
        <f>QH!K14</f>
        <v>7.9380000000000006</v>
      </c>
      <c r="E15" s="4">
        <f t="shared" si="0"/>
        <v>5.5566000000000004</v>
      </c>
      <c r="F15" s="4">
        <f>QH!M14</f>
        <v>6</v>
      </c>
      <c r="G15" s="4">
        <f t="shared" si="1"/>
        <v>1.7999999999999998</v>
      </c>
      <c r="H15" s="29">
        <f t="shared" si="34"/>
        <v>7.3566000000000003</v>
      </c>
      <c r="I15" s="28">
        <f>AA!K14</f>
        <v>7.7800000000000011</v>
      </c>
      <c r="J15" s="4">
        <f t="shared" si="2"/>
        <v>5.4460000000000006</v>
      </c>
      <c r="K15" s="4">
        <f>AA!M14</f>
        <v>7.2</v>
      </c>
      <c r="L15" s="4">
        <f t="shared" si="3"/>
        <v>2.16</v>
      </c>
      <c r="M15" s="29">
        <f t="shared" si="35"/>
        <v>7.6060000000000008</v>
      </c>
      <c r="N15" s="28">
        <f>FQ!K14</f>
        <v>7.5199999999999987</v>
      </c>
      <c r="O15" s="4">
        <f t="shared" si="4"/>
        <v>5.2639999999999985</v>
      </c>
      <c r="P15" s="4">
        <f>FQ!M14</f>
        <v>6</v>
      </c>
      <c r="Q15" s="4">
        <f t="shared" si="5"/>
        <v>1.7999999999999998</v>
      </c>
      <c r="R15" s="29">
        <f t="shared" si="36"/>
        <v>7.0639999999999983</v>
      </c>
      <c r="S15" s="28">
        <f>SKI!K14</f>
        <v>7.2819999999999991</v>
      </c>
      <c r="T15" s="4">
        <f t="shared" si="6"/>
        <v>5.0973999999999995</v>
      </c>
      <c r="U15" s="4">
        <f>SKI!M14</f>
        <v>6</v>
      </c>
      <c r="V15" s="4">
        <f t="shared" si="7"/>
        <v>1.7999999999999998</v>
      </c>
      <c r="W15" s="29">
        <f t="shared" si="37"/>
        <v>6.8973999999999993</v>
      </c>
      <c r="X15" s="28">
        <f>BA!K14</f>
        <v>6.9</v>
      </c>
      <c r="Y15" s="4">
        <f t="shared" si="8"/>
        <v>4.83</v>
      </c>
      <c r="Z15" s="4">
        <f>BA!M14</f>
        <v>6</v>
      </c>
      <c r="AA15" s="4">
        <f t="shared" si="9"/>
        <v>1.7999999999999998</v>
      </c>
      <c r="AB15" s="29">
        <f t="shared" si="38"/>
        <v>6.63</v>
      </c>
      <c r="AC15" s="28">
        <f>PKN!K14</f>
        <v>6.6399999999999988</v>
      </c>
      <c r="AD15" s="4">
        <f t="shared" si="10"/>
        <v>4.6479999999999988</v>
      </c>
      <c r="AE15" s="4">
        <f>PKN!M14</f>
        <v>6</v>
      </c>
      <c r="AF15" s="4">
        <f t="shared" si="11"/>
        <v>1.7999999999999998</v>
      </c>
      <c r="AG15" s="30">
        <f t="shared" si="39"/>
        <v>6.4479999999999986</v>
      </c>
      <c r="AH15" s="28">
        <f>BID!K14</f>
        <v>6.9799999999999995</v>
      </c>
      <c r="AI15" s="4">
        <f t="shared" si="12"/>
        <v>4.8859999999999992</v>
      </c>
      <c r="AJ15" s="4">
        <f>BID!M14</f>
        <v>6.8</v>
      </c>
      <c r="AK15" s="4">
        <f t="shared" si="13"/>
        <v>2.04</v>
      </c>
      <c r="AL15" s="4">
        <f t="shared" si="40"/>
        <v>6.9259999999999993</v>
      </c>
      <c r="AM15" s="4">
        <f t="shared" si="14"/>
        <v>4.8481999999999994</v>
      </c>
      <c r="AN15" s="4">
        <f>UN!C12</f>
        <v>6.8</v>
      </c>
      <c r="AO15" s="4">
        <f t="shared" si="15"/>
        <v>2.04</v>
      </c>
      <c r="AP15" s="29">
        <f t="shared" si="41"/>
        <v>6.8881999999999994</v>
      </c>
      <c r="AQ15" s="28">
        <f>MTK!K14</f>
        <v>6.6400000000000006</v>
      </c>
      <c r="AR15" s="4">
        <f t="shared" si="16"/>
        <v>4.6479999999999997</v>
      </c>
      <c r="AS15" s="4">
        <f>MTK!M14</f>
        <v>3.25</v>
      </c>
      <c r="AT15" s="4">
        <f t="shared" si="17"/>
        <v>0.97499999999999998</v>
      </c>
      <c r="AU15" s="4">
        <f t="shared" si="42"/>
        <v>5.6229999999999993</v>
      </c>
      <c r="AV15" s="4">
        <f t="shared" si="18"/>
        <v>3.9360999999999993</v>
      </c>
      <c r="AW15" s="4">
        <f>UN!F12</f>
        <v>3.25</v>
      </c>
      <c r="AX15" s="4">
        <f t="shared" si="19"/>
        <v>0.97499999999999998</v>
      </c>
      <c r="AY15" s="29">
        <f t="shared" si="43"/>
        <v>4.9110999999999994</v>
      </c>
      <c r="AZ15" s="28">
        <f>IPA!K14</f>
        <v>6.4</v>
      </c>
      <c r="BA15" s="4">
        <f t="shared" si="20"/>
        <v>4.4799999999999995</v>
      </c>
      <c r="BB15" s="4">
        <f>IPA!M14</f>
        <v>6.25</v>
      </c>
      <c r="BC15" s="4">
        <f t="shared" si="21"/>
        <v>1.875</v>
      </c>
      <c r="BD15" s="4">
        <f t="shared" si="44"/>
        <v>6.3549999999999995</v>
      </c>
      <c r="BE15" s="4">
        <f t="shared" si="22"/>
        <v>4.4484999999999992</v>
      </c>
      <c r="BF15" s="4">
        <f>UN!I12</f>
        <v>6.25</v>
      </c>
      <c r="BG15" s="4">
        <f t="shared" si="23"/>
        <v>1.875</v>
      </c>
      <c r="BH15" s="29">
        <f t="shared" si="45"/>
        <v>6.3234999999999992</v>
      </c>
      <c r="BI15" s="28">
        <f>IPS!K14</f>
        <v>6.8199999999999985</v>
      </c>
      <c r="BJ15" s="4">
        <f t="shared" si="24"/>
        <v>4.7739999999999982</v>
      </c>
      <c r="BK15" s="4">
        <f>IPS!M14</f>
        <v>6.8</v>
      </c>
      <c r="BL15" s="4">
        <f t="shared" si="25"/>
        <v>2.04</v>
      </c>
      <c r="BM15" s="29">
        <f t="shared" si="46"/>
        <v>6.8139999999999983</v>
      </c>
      <c r="BN15" s="28">
        <f>SBK!K14</f>
        <v>7.62</v>
      </c>
      <c r="BO15" s="4">
        <f t="shared" si="26"/>
        <v>5.3339999999999996</v>
      </c>
      <c r="BP15" s="4">
        <f>SBK!M14</f>
        <v>7.5</v>
      </c>
      <c r="BQ15" s="4">
        <f t="shared" si="27"/>
        <v>2.25</v>
      </c>
      <c r="BR15" s="29">
        <f t="shared" si="47"/>
        <v>7.5839999999999996</v>
      </c>
      <c r="BS15" s="28">
        <f>PJK!K14</f>
        <v>7.9</v>
      </c>
      <c r="BT15" s="4">
        <f t="shared" si="28"/>
        <v>5.53</v>
      </c>
      <c r="BU15" s="4">
        <f>PJK!M14</f>
        <v>8</v>
      </c>
      <c r="BV15" s="4">
        <f t="shared" si="29"/>
        <v>2.4</v>
      </c>
      <c r="BW15" s="29">
        <f t="shared" si="48"/>
        <v>7.93</v>
      </c>
      <c r="BX15" s="28">
        <f>BIG!K14</f>
        <v>6</v>
      </c>
      <c r="BY15" s="4">
        <f t="shared" si="30"/>
        <v>4.1999999999999993</v>
      </c>
      <c r="BZ15" s="4">
        <f>BIG!M14</f>
        <v>6</v>
      </c>
      <c r="CA15" s="4">
        <f t="shared" si="31"/>
        <v>1.7999999999999998</v>
      </c>
      <c r="CB15" s="29">
        <f t="shared" si="49"/>
        <v>5.9999999999999991</v>
      </c>
      <c r="CC15" s="28">
        <f>BDR!K14</f>
        <v>6.4599999999999991</v>
      </c>
      <c r="CD15" s="4">
        <f t="shared" si="32"/>
        <v>4.5219999999999994</v>
      </c>
      <c r="CE15" s="4">
        <f>BDR!M14</f>
        <v>6</v>
      </c>
      <c r="CF15" s="4">
        <f t="shared" si="33"/>
        <v>1.7999999999999998</v>
      </c>
      <c r="CG15" s="37">
        <f t="shared" si="50"/>
        <v>6.3219999999999992</v>
      </c>
      <c r="CH15" s="36">
        <f t="shared" si="51"/>
        <v>95.556000000000012</v>
      </c>
      <c r="CI15" s="4">
        <f t="shared" si="52"/>
        <v>6.0409333333333324</v>
      </c>
      <c r="CJ15" s="4">
        <f t="shared" si="53"/>
        <v>6.8254285714285698</v>
      </c>
      <c r="CK15" s="31"/>
    </row>
    <row r="16" spans="1:89" ht="21.95" customHeight="1" x14ac:dyDescent="0.25">
      <c r="A16" s="27">
        <v>7</v>
      </c>
      <c r="B16" s="3" t="str">
        <f>'[1]BIODATA PESERTA (2)'!$C10</f>
        <v>80-162-007-2</v>
      </c>
      <c r="C16" s="26" t="str">
        <f>'[1]BIODATA PESERTA (2)'!$E10</f>
        <v>IFTHINANUL AFLACHAL MU'MINUN</v>
      </c>
      <c r="D16" s="28">
        <f>QH!K15</f>
        <v>7.8559999999999999</v>
      </c>
      <c r="E16" s="4">
        <f t="shared" si="0"/>
        <v>5.4991999999999992</v>
      </c>
      <c r="F16" s="4">
        <f>QH!M15</f>
        <v>7.4</v>
      </c>
      <c r="G16" s="4">
        <f t="shared" si="1"/>
        <v>2.2200000000000002</v>
      </c>
      <c r="H16" s="29">
        <f t="shared" si="34"/>
        <v>7.719199999999999</v>
      </c>
      <c r="I16" s="28">
        <f>AA!K15</f>
        <v>7.0600000000000005</v>
      </c>
      <c r="J16" s="4">
        <f t="shared" si="2"/>
        <v>4.9420000000000002</v>
      </c>
      <c r="K16" s="4">
        <f>AA!M15</f>
        <v>6.6</v>
      </c>
      <c r="L16" s="4">
        <f t="shared" si="3"/>
        <v>1.9799999999999998</v>
      </c>
      <c r="M16" s="29">
        <f t="shared" si="35"/>
        <v>6.9219999999999997</v>
      </c>
      <c r="N16" s="28">
        <f>FQ!K15</f>
        <v>7.6</v>
      </c>
      <c r="O16" s="4">
        <f t="shared" si="4"/>
        <v>5.3199999999999994</v>
      </c>
      <c r="P16" s="4">
        <f>FQ!M15</f>
        <v>6.4</v>
      </c>
      <c r="Q16" s="4">
        <f t="shared" si="5"/>
        <v>1.92</v>
      </c>
      <c r="R16" s="29">
        <f t="shared" si="36"/>
        <v>7.2399999999999993</v>
      </c>
      <c r="S16" s="28">
        <f>SKI!K15</f>
        <v>7.1519999999999992</v>
      </c>
      <c r="T16" s="4">
        <f t="shared" si="6"/>
        <v>5.0063999999999993</v>
      </c>
      <c r="U16" s="4">
        <f>SKI!M15</f>
        <v>6</v>
      </c>
      <c r="V16" s="4">
        <f t="shared" si="7"/>
        <v>1.7999999999999998</v>
      </c>
      <c r="W16" s="29">
        <f t="shared" si="37"/>
        <v>6.8063999999999991</v>
      </c>
      <c r="X16" s="28">
        <f>BA!K15</f>
        <v>7.1</v>
      </c>
      <c r="Y16" s="4">
        <f t="shared" si="8"/>
        <v>4.97</v>
      </c>
      <c r="Z16" s="4">
        <f>BA!M15</f>
        <v>6</v>
      </c>
      <c r="AA16" s="4">
        <f t="shared" si="9"/>
        <v>1.7999999999999998</v>
      </c>
      <c r="AB16" s="29">
        <f t="shared" si="38"/>
        <v>6.77</v>
      </c>
      <c r="AC16" s="28">
        <f>PKN!K15</f>
        <v>6.8400000000000007</v>
      </c>
      <c r="AD16" s="4">
        <f t="shared" si="10"/>
        <v>4.7880000000000003</v>
      </c>
      <c r="AE16" s="4">
        <f>PKN!M15</f>
        <v>6</v>
      </c>
      <c r="AF16" s="4">
        <f t="shared" si="11"/>
        <v>1.7999999999999998</v>
      </c>
      <c r="AG16" s="30">
        <f t="shared" si="39"/>
        <v>6.5880000000000001</v>
      </c>
      <c r="AH16" s="28">
        <f>BID!K15</f>
        <v>7.08</v>
      </c>
      <c r="AI16" s="4">
        <f t="shared" si="12"/>
        <v>4.9559999999999995</v>
      </c>
      <c r="AJ16" s="4">
        <f>BID!M15</f>
        <v>7.8</v>
      </c>
      <c r="AK16" s="4">
        <f t="shared" si="13"/>
        <v>2.34</v>
      </c>
      <c r="AL16" s="4">
        <f t="shared" si="40"/>
        <v>7.2959999999999994</v>
      </c>
      <c r="AM16" s="4">
        <f t="shared" si="14"/>
        <v>5.1071999999999989</v>
      </c>
      <c r="AN16" s="4">
        <f>UN!C13</f>
        <v>7.8</v>
      </c>
      <c r="AO16" s="4">
        <f t="shared" si="15"/>
        <v>2.34</v>
      </c>
      <c r="AP16" s="29">
        <f t="shared" si="41"/>
        <v>7.4471999999999987</v>
      </c>
      <c r="AQ16" s="28">
        <f>MTK!K15</f>
        <v>7.0200000000000005</v>
      </c>
      <c r="AR16" s="4">
        <f t="shared" si="16"/>
        <v>4.9139999999999997</v>
      </c>
      <c r="AS16" s="4">
        <f>MTK!M15</f>
        <v>6.75</v>
      </c>
      <c r="AT16" s="4">
        <f t="shared" si="17"/>
        <v>2.0249999999999999</v>
      </c>
      <c r="AU16" s="4">
        <f t="shared" si="42"/>
        <v>6.9390000000000001</v>
      </c>
      <c r="AV16" s="4">
        <f t="shared" si="18"/>
        <v>4.8572999999999995</v>
      </c>
      <c r="AW16" s="4">
        <f>UN!F13</f>
        <v>6.75</v>
      </c>
      <c r="AX16" s="4">
        <f t="shared" si="19"/>
        <v>2.0249999999999999</v>
      </c>
      <c r="AY16" s="29">
        <f t="shared" si="43"/>
        <v>6.882299999999999</v>
      </c>
      <c r="AZ16" s="28">
        <f>IPA!K15</f>
        <v>6.8800000000000008</v>
      </c>
      <c r="BA16" s="4">
        <f t="shared" si="20"/>
        <v>4.8159999999999998</v>
      </c>
      <c r="BB16" s="4">
        <f>IPA!M15</f>
        <v>7.5</v>
      </c>
      <c r="BC16" s="4">
        <f t="shared" si="21"/>
        <v>2.25</v>
      </c>
      <c r="BD16" s="4">
        <f t="shared" si="44"/>
        <v>7.0659999999999998</v>
      </c>
      <c r="BE16" s="4">
        <f t="shared" si="22"/>
        <v>4.9461999999999993</v>
      </c>
      <c r="BF16" s="4">
        <f>UN!I13</f>
        <v>7.5</v>
      </c>
      <c r="BG16" s="4">
        <f t="shared" si="23"/>
        <v>2.25</v>
      </c>
      <c r="BH16" s="29">
        <f t="shared" si="45"/>
        <v>7.1961999999999993</v>
      </c>
      <c r="BI16" s="28">
        <f>IPS!K15</f>
        <v>6.7800000000000011</v>
      </c>
      <c r="BJ16" s="4">
        <f t="shared" si="24"/>
        <v>4.7460000000000004</v>
      </c>
      <c r="BK16" s="4">
        <f>IPS!M15</f>
        <v>6.8</v>
      </c>
      <c r="BL16" s="4">
        <f t="shared" si="25"/>
        <v>2.04</v>
      </c>
      <c r="BM16" s="29">
        <f t="shared" si="46"/>
        <v>6.7860000000000005</v>
      </c>
      <c r="BN16" s="28">
        <f>SBK!K15</f>
        <v>7.6</v>
      </c>
      <c r="BO16" s="4">
        <f t="shared" si="26"/>
        <v>5.3199999999999994</v>
      </c>
      <c r="BP16" s="4">
        <f>SBK!M15</f>
        <v>7.5</v>
      </c>
      <c r="BQ16" s="4">
        <f t="shared" si="27"/>
        <v>2.25</v>
      </c>
      <c r="BR16" s="29">
        <f t="shared" si="47"/>
        <v>7.5699999999999994</v>
      </c>
      <c r="BS16" s="28">
        <f>PJK!K15</f>
        <v>7.9</v>
      </c>
      <c r="BT16" s="4">
        <f t="shared" si="28"/>
        <v>5.53</v>
      </c>
      <c r="BU16" s="4">
        <f>PJK!M15</f>
        <v>8</v>
      </c>
      <c r="BV16" s="4">
        <f t="shared" si="29"/>
        <v>2.4</v>
      </c>
      <c r="BW16" s="29">
        <f t="shared" si="48"/>
        <v>7.93</v>
      </c>
      <c r="BX16" s="28">
        <f>BIG!K15</f>
        <v>6.44</v>
      </c>
      <c r="BY16" s="4">
        <f t="shared" si="30"/>
        <v>4.508</v>
      </c>
      <c r="BZ16" s="4">
        <f>BIG!M15</f>
        <v>6</v>
      </c>
      <c r="CA16" s="4">
        <f t="shared" si="31"/>
        <v>1.7999999999999998</v>
      </c>
      <c r="CB16" s="29">
        <f t="shared" si="49"/>
        <v>6.3079999999999998</v>
      </c>
      <c r="CC16" s="28">
        <f>BDR!K15</f>
        <v>6.6</v>
      </c>
      <c r="CD16" s="4">
        <f t="shared" si="32"/>
        <v>4.6199999999999992</v>
      </c>
      <c r="CE16" s="4">
        <f>BDR!M15</f>
        <v>6.8</v>
      </c>
      <c r="CF16" s="4">
        <f t="shared" si="33"/>
        <v>2.04</v>
      </c>
      <c r="CG16" s="37">
        <f t="shared" si="50"/>
        <v>6.6599999999999993</v>
      </c>
      <c r="CH16" s="36">
        <f t="shared" si="51"/>
        <v>98.600599999999986</v>
      </c>
      <c r="CI16" s="4">
        <f t="shared" si="52"/>
        <v>7.175233333333332</v>
      </c>
      <c r="CJ16" s="4">
        <f t="shared" si="53"/>
        <v>7.0428999999999986</v>
      </c>
      <c r="CK16" s="31"/>
    </row>
    <row r="17" spans="1:89" ht="21.95" customHeight="1" x14ac:dyDescent="0.25">
      <c r="A17" s="27">
        <v>8</v>
      </c>
      <c r="B17" s="3" t="str">
        <f>'[1]BIODATA PESERTA (2)'!$C11</f>
        <v>80-162-008-9</v>
      </c>
      <c r="C17" s="26" t="str">
        <f>'[1]BIODATA PESERTA (2)'!$E11</f>
        <v>JULIAN DANI ALVIONATA</v>
      </c>
      <c r="D17" s="28">
        <f>QH!K16</f>
        <v>8.1020000000000003</v>
      </c>
      <c r="E17" s="4">
        <f t="shared" si="0"/>
        <v>5.6714000000000002</v>
      </c>
      <c r="F17" s="4">
        <f>QH!M16</f>
        <v>7.4</v>
      </c>
      <c r="G17" s="4">
        <f t="shared" si="1"/>
        <v>2.2200000000000002</v>
      </c>
      <c r="H17" s="29">
        <f t="shared" si="34"/>
        <v>7.8914000000000009</v>
      </c>
      <c r="I17" s="28">
        <f>AA!K16</f>
        <v>8</v>
      </c>
      <c r="J17" s="4">
        <f t="shared" si="2"/>
        <v>5.6</v>
      </c>
      <c r="K17" s="4">
        <f>AA!M16</f>
        <v>6.6</v>
      </c>
      <c r="L17" s="4">
        <f t="shared" si="3"/>
        <v>1.9799999999999998</v>
      </c>
      <c r="M17" s="29">
        <f t="shared" si="35"/>
        <v>7.5799999999999992</v>
      </c>
      <c r="N17" s="28">
        <f>FQ!K16</f>
        <v>8.42</v>
      </c>
      <c r="O17" s="4">
        <f t="shared" si="4"/>
        <v>5.8939999999999992</v>
      </c>
      <c r="P17" s="4">
        <f>FQ!M16</f>
        <v>7.2</v>
      </c>
      <c r="Q17" s="4">
        <f t="shared" si="5"/>
        <v>2.16</v>
      </c>
      <c r="R17" s="29">
        <f t="shared" si="36"/>
        <v>8.0539999999999985</v>
      </c>
      <c r="S17" s="28">
        <f>SKI!K16</f>
        <v>7.6400000000000006</v>
      </c>
      <c r="T17" s="4">
        <f t="shared" si="6"/>
        <v>5.3479999999999999</v>
      </c>
      <c r="U17" s="4">
        <f>SKI!M16</f>
        <v>6</v>
      </c>
      <c r="V17" s="4">
        <f t="shared" si="7"/>
        <v>1.7999999999999998</v>
      </c>
      <c r="W17" s="29">
        <f t="shared" si="37"/>
        <v>7.1479999999999997</v>
      </c>
      <c r="X17" s="28">
        <f>BA!K16</f>
        <v>7.5</v>
      </c>
      <c r="Y17" s="4">
        <f t="shared" si="8"/>
        <v>5.25</v>
      </c>
      <c r="Z17" s="4">
        <f>BA!M16</f>
        <v>6</v>
      </c>
      <c r="AA17" s="4">
        <f t="shared" si="9"/>
        <v>1.7999999999999998</v>
      </c>
      <c r="AB17" s="29">
        <f t="shared" si="38"/>
        <v>7.05</v>
      </c>
      <c r="AC17" s="28">
        <f>PKN!K16</f>
        <v>7.2</v>
      </c>
      <c r="AD17" s="4">
        <f t="shared" si="10"/>
        <v>5.04</v>
      </c>
      <c r="AE17" s="4">
        <f>PKN!M16</f>
        <v>6.4</v>
      </c>
      <c r="AF17" s="4">
        <f t="shared" si="11"/>
        <v>1.92</v>
      </c>
      <c r="AG17" s="30">
        <f t="shared" si="39"/>
        <v>6.96</v>
      </c>
      <c r="AH17" s="28">
        <f>BID!K16</f>
        <v>8.18</v>
      </c>
      <c r="AI17" s="4">
        <f t="shared" si="12"/>
        <v>5.7259999999999991</v>
      </c>
      <c r="AJ17" s="4">
        <f>BID!M16</f>
        <v>8</v>
      </c>
      <c r="AK17" s="4">
        <f t="shared" si="13"/>
        <v>2.4</v>
      </c>
      <c r="AL17" s="4">
        <f t="shared" si="40"/>
        <v>8.1259999999999994</v>
      </c>
      <c r="AM17" s="4">
        <f t="shared" si="14"/>
        <v>5.6881999999999993</v>
      </c>
      <c r="AN17" s="4">
        <f>UN!C14</f>
        <v>8</v>
      </c>
      <c r="AO17" s="4">
        <f t="shared" si="15"/>
        <v>2.4</v>
      </c>
      <c r="AP17" s="29">
        <f t="shared" si="41"/>
        <v>8.0881999999999987</v>
      </c>
      <c r="AQ17" s="28">
        <f>MTK!K16</f>
        <v>7.5400000000000009</v>
      </c>
      <c r="AR17" s="4">
        <f t="shared" si="16"/>
        <v>5.2780000000000005</v>
      </c>
      <c r="AS17" s="4">
        <f>MTK!M16</f>
        <v>6.75</v>
      </c>
      <c r="AT17" s="4">
        <f t="shared" si="17"/>
        <v>2.0249999999999999</v>
      </c>
      <c r="AU17" s="4">
        <f t="shared" si="42"/>
        <v>7.3030000000000008</v>
      </c>
      <c r="AV17" s="4">
        <f t="shared" si="18"/>
        <v>5.1120999999999999</v>
      </c>
      <c r="AW17" s="4">
        <f>UN!F14</f>
        <v>6.75</v>
      </c>
      <c r="AX17" s="4">
        <f t="shared" si="19"/>
        <v>2.0249999999999999</v>
      </c>
      <c r="AY17" s="29">
        <f t="shared" si="43"/>
        <v>7.1371000000000002</v>
      </c>
      <c r="AZ17" s="28">
        <f>IPA!K16</f>
        <v>8.1999999999999993</v>
      </c>
      <c r="BA17" s="4">
        <f t="shared" si="20"/>
        <v>5.7399999999999993</v>
      </c>
      <c r="BB17" s="4">
        <f>IPA!M16</f>
        <v>7.5</v>
      </c>
      <c r="BC17" s="4">
        <f t="shared" si="21"/>
        <v>2.25</v>
      </c>
      <c r="BD17" s="4">
        <f t="shared" si="44"/>
        <v>7.9899999999999993</v>
      </c>
      <c r="BE17" s="4">
        <f t="shared" si="22"/>
        <v>5.5929999999999991</v>
      </c>
      <c r="BF17" s="4">
        <f>UN!I14</f>
        <v>7.5</v>
      </c>
      <c r="BG17" s="4">
        <f t="shared" si="23"/>
        <v>2.25</v>
      </c>
      <c r="BH17" s="29">
        <f t="shared" si="45"/>
        <v>7.8429999999999991</v>
      </c>
      <c r="BI17" s="28">
        <f>IPS!K16</f>
        <v>7.1400000000000006</v>
      </c>
      <c r="BJ17" s="4">
        <f t="shared" si="24"/>
        <v>4.9980000000000002</v>
      </c>
      <c r="BK17" s="4">
        <f>IPS!M16</f>
        <v>7.4</v>
      </c>
      <c r="BL17" s="4">
        <f t="shared" si="25"/>
        <v>2.2200000000000002</v>
      </c>
      <c r="BM17" s="29">
        <f t="shared" si="46"/>
        <v>7.218</v>
      </c>
      <c r="BN17" s="28">
        <f>SBK!K16</f>
        <v>7.7200000000000006</v>
      </c>
      <c r="BO17" s="4">
        <f t="shared" si="26"/>
        <v>5.4039999999999999</v>
      </c>
      <c r="BP17" s="4">
        <f>SBK!M16</f>
        <v>7</v>
      </c>
      <c r="BQ17" s="4">
        <f t="shared" si="27"/>
        <v>2.1</v>
      </c>
      <c r="BR17" s="29">
        <f t="shared" si="47"/>
        <v>7.5039999999999996</v>
      </c>
      <c r="BS17" s="28">
        <f>PJK!K16</f>
        <v>8.3000000000000007</v>
      </c>
      <c r="BT17" s="4">
        <f t="shared" si="28"/>
        <v>5.8100000000000005</v>
      </c>
      <c r="BU17" s="4">
        <f>PJK!M16</f>
        <v>8.5</v>
      </c>
      <c r="BV17" s="4">
        <f t="shared" si="29"/>
        <v>2.5499999999999998</v>
      </c>
      <c r="BW17" s="29">
        <f t="shared" si="48"/>
        <v>8.36</v>
      </c>
      <c r="BX17" s="28">
        <f>BIG!K16</f>
        <v>7.3</v>
      </c>
      <c r="BY17" s="4">
        <f t="shared" si="30"/>
        <v>5.1099999999999994</v>
      </c>
      <c r="BZ17" s="4">
        <f>BIG!M16</f>
        <v>7</v>
      </c>
      <c r="CA17" s="4">
        <f t="shared" si="31"/>
        <v>2.1</v>
      </c>
      <c r="CB17" s="29">
        <f t="shared" si="49"/>
        <v>7.2099999999999991</v>
      </c>
      <c r="CC17" s="28">
        <f>BDR!K16</f>
        <v>6.6</v>
      </c>
      <c r="CD17" s="4">
        <f t="shared" si="32"/>
        <v>4.6199999999999992</v>
      </c>
      <c r="CE17" s="4">
        <f>BDR!M16</f>
        <v>6.8</v>
      </c>
      <c r="CF17" s="4">
        <f t="shared" si="33"/>
        <v>2.04</v>
      </c>
      <c r="CG17" s="37">
        <f t="shared" si="50"/>
        <v>6.6599999999999993</v>
      </c>
      <c r="CH17" s="36">
        <f t="shared" si="51"/>
        <v>105.05439999999999</v>
      </c>
      <c r="CI17" s="4">
        <f t="shared" si="52"/>
        <v>7.6894333333333327</v>
      </c>
      <c r="CJ17" s="4">
        <f t="shared" si="53"/>
        <v>7.5038857142857145</v>
      </c>
      <c r="CK17" s="31"/>
    </row>
    <row r="18" spans="1:89" ht="21.95" customHeight="1" x14ac:dyDescent="0.25">
      <c r="A18" s="27">
        <v>9</v>
      </c>
      <c r="B18" s="3" t="str">
        <f>'[1]BIODATA PESERTA (2)'!$C12</f>
        <v>80-162-009-8</v>
      </c>
      <c r="C18" s="26" t="str">
        <f>'[1]BIODATA PESERTA (2)'!$E12</f>
        <v>KHOIRUL HADI</v>
      </c>
      <c r="D18" s="28">
        <f>QH!K17</f>
        <v>7.4665999999999997</v>
      </c>
      <c r="E18" s="4">
        <f t="shared" si="0"/>
        <v>5.2266199999999996</v>
      </c>
      <c r="F18" s="4">
        <f>QH!M17</f>
        <v>7.8</v>
      </c>
      <c r="G18" s="4">
        <f t="shared" si="1"/>
        <v>2.34</v>
      </c>
      <c r="H18" s="29">
        <f t="shared" si="34"/>
        <v>7.5666199999999995</v>
      </c>
      <c r="I18" s="28">
        <f>AA!K17</f>
        <v>7.5</v>
      </c>
      <c r="J18" s="4">
        <f t="shared" si="2"/>
        <v>5.25</v>
      </c>
      <c r="K18" s="4">
        <f>AA!M17</f>
        <v>8</v>
      </c>
      <c r="L18" s="4">
        <f t="shared" si="3"/>
        <v>2.4</v>
      </c>
      <c r="M18" s="29">
        <f t="shared" si="35"/>
        <v>7.65</v>
      </c>
      <c r="N18" s="28">
        <f>FQ!K17</f>
        <v>7.56</v>
      </c>
      <c r="O18" s="4">
        <f t="shared" si="4"/>
        <v>5.2919999999999998</v>
      </c>
      <c r="P18" s="4">
        <f>FQ!M17</f>
        <v>7.2</v>
      </c>
      <c r="Q18" s="4">
        <f t="shared" si="5"/>
        <v>2.16</v>
      </c>
      <c r="R18" s="29">
        <f t="shared" si="36"/>
        <v>7.452</v>
      </c>
      <c r="S18" s="28">
        <f>SKI!K17</f>
        <v>6.7260000000000009</v>
      </c>
      <c r="T18" s="4">
        <f t="shared" si="6"/>
        <v>4.7082000000000006</v>
      </c>
      <c r="U18" s="4">
        <f>SKI!M17</f>
        <v>6.4</v>
      </c>
      <c r="V18" s="4">
        <f t="shared" si="7"/>
        <v>1.92</v>
      </c>
      <c r="W18" s="29">
        <f t="shared" si="37"/>
        <v>6.6282000000000005</v>
      </c>
      <c r="X18" s="28">
        <f>BA!K17</f>
        <v>7.7</v>
      </c>
      <c r="Y18" s="4">
        <f t="shared" si="8"/>
        <v>5.39</v>
      </c>
      <c r="Z18" s="4">
        <f>BA!M17</f>
        <v>6</v>
      </c>
      <c r="AA18" s="4">
        <f t="shared" si="9"/>
        <v>1.7999999999999998</v>
      </c>
      <c r="AB18" s="29">
        <f t="shared" si="38"/>
        <v>7.1899999999999995</v>
      </c>
      <c r="AC18" s="28">
        <f>PKN!K17</f>
        <v>6.8</v>
      </c>
      <c r="AD18" s="4">
        <f t="shared" si="10"/>
        <v>4.76</v>
      </c>
      <c r="AE18" s="4">
        <f>PKN!M17</f>
        <v>6.2</v>
      </c>
      <c r="AF18" s="4">
        <f t="shared" si="11"/>
        <v>1.8599999999999999</v>
      </c>
      <c r="AG18" s="30">
        <f t="shared" si="39"/>
        <v>6.6199999999999992</v>
      </c>
      <c r="AH18" s="28">
        <f>BID!K17</f>
        <v>7.5</v>
      </c>
      <c r="AI18" s="4">
        <f t="shared" si="12"/>
        <v>5.25</v>
      </c>
      <c r="AJ18" s="4">
        <f>BID!M17</f>
        <v>8.8000000000000007</v>
      </c>
      <c r="AK18" s="4">
        <f t="shared" si="13"/>
        <v>2.64</v>
      </c>
      <c r="AL18" s="4">
        <f t="shared" si="40"/>
        <v>7.8900000000000006</v>
      </c>
      <c r="AM18" s="4">
        <f t="shared" si="14"/>
        <v>5.5229999999999997</v>
      </c>
      <c r="AN18" s="4">
        <f>UN!C15</f>
        <v>8.8000000000000007</v>
      </c>
      <c r="AO18" s="4">
        <f t="shared" si="15"/>
        <v>2.64</v>
      </c>
      <c r="AP18" s="29">
        <f t="shared" si="41"/>
        <v>8.1630000000000003</v>
      </c>
      <c r="AQ18" s="28">
        <f>MTK!K17</f>
        <v>6.82</v>
      </c>
      <c r="AR18" s="4">
        <f t="shared" si="16"/>
        <v>4.774</v>
      </c>
      <c r="AS18" s="4">
        <f>MTK!M17</f>
        <v>4.75</v>
      </c>
      <c r="AT18" s="4">
        <f t="shared" si="17"/>
        <v>1.425</v>
      </c>
      <c r="AU18" s="4">
        <f t="shared" si="42"/>
        <v>6.1989999999999998</v>
      </c>
      <c r="AV18" s="4">
        <f t="shared" si="18"/>
        <v>4.3392999999999997</v>
      </c>
      <c r="AW18" s="4">
        <f>UN!F15</f>
        <v>4.75</v>
      </c>
      <c r="AX18" s="4">
        <f t="shared" si="19"/>
        <v>1.425</v>
      </c>
      <c r="AY18" s="29">
        <f t="shared" si="43"/>
        <v>5.7642999999999995</v>
      </c>
      <c r="AZ18" s="28">
        <f>IPA!K17</f>
        <v>7.38</v>
      </c>
      <c r="BA18" s="4">
        <f t="shared" si="20"/>
        <v>5.1659999999999995</v>
      </c>
      <c r="BB18" s="4">
        <f>IPA!M17</f>
        <v>8.5</v>
      </c>
      <c r="BC18" s="4">
        <f t="shared" si="21"/>
        <v>2.5499999999999998</v>
      </c>
      <c r="BD18" s="4">
        <f t="shared" si="44"/>
        <v>7.7159999999999993</v>
      </c>
      <c r="BE18" s="4">
        <f t="shared" si="22"/>
        <v>5.4011999999999993</v>
      </c>
      <c r="BF18" s="4">
        <f>UN!I15</f>
        <v>8.5</v>
      </c>
      <c r="BG18" s="4">
        <f t="shared" si="23"/>
        <v>2.5499999999999998</v>
      </c>
      <c r="BH18" s="29">
        <f t="shared" si="45"/>
        <v>7.9511999999999992</v>
      </c>
      <c r="BI18" s="28">
        <f>IPS!K17</f>
        <v>6.88</v>
      </c>
      <c r="BJ18" s="4">
        <f t="shared" si="24"/>
        <v>4.8159999999999998</v>
      </c>
      <c r="BK18" s="4">
        <f>IPS!M17</f>
        <v>7.2</v>
      </c>
      <c r="BL18" s="4">
        <f t="shared" si="25"/>
        <v>2.16</v>
      </c>
      <c r="BM18" s="29">
        <f t="shared" si="46"/>
        <v>6.976</v>
      </c>
      <c r="BN18" s="28">
        <f>SBK!K17</f>
        <v>7.7</v>
      </c>
      <c r="BO18" s="4">
        <f t="shared" si="26"/>
        <v>5.39</v>
      </c>
      <c r="BP18" s="4">
        <f>SBK!M17</f>
        <v>7.5</v>
      </c>
      <c r="BQ18" s="4">
        <f t="shared" si="27"/>
        <v>2.25</v>
      </c>
      <c r="BR18" s="29">
        <f t="shared" si="47"/>
        <v>7.64</v>
      </c>
      <c r="BS18" s="28">
        <f>PJK!K17</f>
        <v>7.8</v>
      </c>
      <c r="BT18" s="4">
        <f t="shared" si="28"/>
        <v>5.46</v>
      </c>
      <c r="BU18" s="4">
        <f>PJK!M17</f>
        <v>8</v>
      </c>
      <c r="BV18" s="4">
        <f t="shared" si="29"/>
        <v>2.4</v>
      </c>
      <c r="BW18" s="29">
        <f t="shared" si="48"/>
        <v>7.8599999999999994</v>
      </c>
      <c r="BX18" s="28">
        <f>BIG!K17</f>
        <v>6.9</v>
      </c>
      <c r="BY18" s="4">
        <f t="shared" si="30"/>
        <v>4.83</v>
      </c>
      <c r="BZ18" s="4">
        <f>BIG!M17</f>
        <v>6.8</v>
      </c>
      <c r="CA18" s="4">
        <f t="shared" si="31"/>
        <v>2.04</v>
      </c>
      <c r="CB18" s="29">
        <f t="shared" si="49"/>
        <v>6.87</v>
      </c>
      <c r="CC18" s="28">
        <f>BDR!K17</f>
        <v>6.4599999999999991</v>
      </c>
      <c r="CD18" s="4">
        <f t="shared" si="32"/>
        <v>4.5219999999999994</v>
      </c>
      <c r="CE18" s="4">
        <f>BDR!M17</f>
        <v>6</v>
      </c>
      <c r="CF18" s="4">
        <f t="shared" si="33"/>
        <v>1.7999999999999998</v>
      </c>
      <c r="CG18" s="37">
        <f t="shared" si="50"/>
        <v>6.3219999999999992</v>
      </c>
      <c r="CH18" s="36">
        <f t="shared" si="51"/>
        <v>100.57982</v>
      </c>
      <c r="CI18" s="4">
        <f t="shared" si="52"/>
        <v>7.2928333333333333</v>
      </c>
      <c r="CJ18" s="4">
        <f t="shared" si="53"/>
        <v>7.184272857142858</v>
      </c>
      <c r="CK18" s="31"/>
    </row>
    <row r="19" spans="1:89" ht="21.95" customHeight="1" x14ac:dyDescent="0.25">
      <c r="A19" s="27">
        <v>10</v>
      </c>
      <c r="B19" s="3" t="str">
        <f>'[1]BIODATA PESERTA (2)'!$C13</f>
        <v>80-162-010-7</v>
      </c>
      <c r="C19" s="26" t="str">
        <f>'[1]BIODATA PESERTA (2)'!$E13</f>
        <v>LAILATUL NUR KHASANAH</v>
      </c>
      <c r="D19" s="28">
        <f>QH!K18</f>
        <v>8.64</v>
      </c>
      <c r="E19" s="4">
        <f t="shared" si="0"/>
        <v>6.048</v>
      </c>
      <c r="F19" s="4">
        <f>QH!M18</f>
        <v>8.8000000000000007</v>
      </c>
      <c r="G19" s="4">
        <f t="shared" si="1"/>
        <v>2.64</v>
      </c>
      <c r="H19" s="29">
        <f t="shared" si="34"/>
        <v>8.6880000000000006</v>
      </c>
      <c r="I19" s="28">
        <f>AA!K18</f>
        <v>8.6999999999999993</v>
      </c>
      <c r="J19" s="4">
        <f t="shared" si="2"/>
        <v>6.089999999999999</v>
      </c>
      <c r="K19" s="4">
        <f>AA!M18</f>
        <v>6.6</v>
      </c>
      <c r="L19" s="4">
        <f t="shared" si="3"/>
        <v>1.9799999999999998</v>
      </c>
      <c r="M19" s="29">
        <f t="shared" si="35"/>
        <v>8.0699999999999985</v>
      </c>
      <c r="N19" s="28">
        <f>FQ!K18</f>
        <v>8.7600000000000016</v>
      </c>
      <c r="O19" s="4">
        <f t="shared" si="4"/>
        <v>6.1320000000000006</v>
      </c>
      <c r="P19" s="4">
        <f>FQ!M18</f>
        <v>8.1999999999999993</v>
      </c>
      <c r="Q19" s="4">
        <f t="shared" si="5"/>
        <v>2.4599999999999995</v>
      </c>
      <c r="R19" s="29">
        <f>Q19+O19</f>
        <v>8.5920000000000005</v>
      </c>
      <c r="S19" s="28">
        <f>SKI!K18</f>
        <v>8.3840000000000003</v>
      </c>
      <c r="T19" s="4">
        <f t="shared" si="6"/>
        <v>5.8688000000000002</v>
      </c>
      <c r="U19" s="4">
        <f>SKI!M18</f>
        <v>6</v>
      </c>
      <c r="V19" s="4">
        <f t="shared" si="7"/>
        <v>1.7999999999999998</v>
      </c>
      <c r="W19" s="29">
        <f t="shared" si="37"/>
        <v>7.6688000000000001</v>
      </c>
      <c r="X19" s="28">
        <f>BA!K18</f>
        <v>8.2200000000000006</v>
      </c>
      <c r="Y19" s="4">
        <f t="shared" si="8"/>
        <v>5.7540000000000004</v>
      </c>
      <c r="Z19" s="4">
        <f>BA!M18</f>
        <v>6</v>
      </c>
      <c r="AA19" s="4">
        <f t="shared" si="9"/>
        <v>1.7999999999999998</v>
      </c>
      <c r="AB19" s="29">
        <f t="shared" si="38"/>
        <v>7.5540000000000003</v>
      </c>
      <c r="AC19" s="28">
        <f>PKN!K18</f>
        <v>8.2800000000000011</v>
      </c>
      <c r="AD19" s="4">
        <f t="shared" si="10"/>
        <v>5.7960000000000003</v>
      </c>
      <c r="AE19" s="4">
        <f>PKN!M18</f>
        <v>6.6</v>
      </c>
      <c r="AF19" s="4">
        <f t="shared" si="11"/>
        <v>1.9799999999999998</v>
      </c>
      <c r="AG19" s="30">
        <f>AF19+AD19</f>
        <v>7.7759999999999998</v>
      </c>
      <c r="AH19" s="28">
        <f>BID!K18</f>
        <v>8.74</v>
      </c>
      <c r="AI19" s="4">
        <f t="shared" si="12"/>
        <v>6.1179999999999994</v>
      </c>
      <c r="AJ19" s="4">
        <f>BID!M18</f>
        <v>7.8</v>
      </c>
      <c r="AK19" s="4">
        <f t="shared" si="13"/>
        <v>2.34</v>
      </c>
      <c r="AL19" s="4">
        <f t="shared" si="40"/>
        <v>8.4579999999999984</v>
      </c>
      <c r="AM19" s="4">
        <f t="shared" si="14"/>
        <v>5.9205999999999985</v>
      </c>
      <c r="AN19" s="4">
        <f>UN!C16</f>
        <v>7.8</v>
      </c>
      <c r="AO19" s="4">
        <f t="shared" si="15"/>
        <v>2.34</v>
      </c>
      <c r="AP19" s="29">
        <f t="shared" si="41"/>
        <v>8.2605999999999984</v>
      </c>
      <c r="AQ19" s="28">
        <f>MTK!K18</f>
        <v>8.16</v>
      </c>
      <c r="AR19" s="4">
        <f t="shared" si="16"/>
        <v>5.7119999999999997</v>
      </c>
      <c r="AS19" s="4">
        <f>MTK!M18</f>
        <v>7</v>
      </c>
      <c r="AT19" s="4">
        <f t="shared" si="17"/>
        <v>2.1</v>
      </c>
      <c r="AU19" s="4">
        <f t="shared" si="42"/>
        <v>7.8119999999999994</v>
      </c>
      <c r="AV19" s="4">
        <f t="shared" si="18"/>
        <v>5.468399999999999</v>
      </c>
      <c r="AW19" s="4">
        <f>UN!F16</f>
        <v>7</v>
      </c>
      <c r="AX19" s="4">
        <f t="shared" si="19"/>
        <v>2.1</v>
      </c>
      <c r="AY19" s="29">
        <f t="shared" si="43"/>
        <v>7.5683999999999987</v>
      </c>
      <c r="AZ19" s="28">
        <f>IPA!K18</f>
        <v>8.4600000000000009</v>
      </c>
      <c r="BA19" s="4">
        <f t="shared" si="20"/>
        <v>5.9220000000000006</v>
      </c>
      <c r="BB19" s="4">
        <f>IPA!M18</f>
        <v>9</v>
      </c>
      <c r="BC19" s="4">
        <f t="shared" si="21"/>
        <v>2.6999999999999997</v>
      </c>
      <c r="BD19" s="4">
        <f t="shared" si="44"/>
        <v>8.6219999999999999</v>
      </c>
      <c r="BE19" s="4">
        <f t="shared" si="22"/>
        <v>6.0353999999999992</v>
      </c>
      <c r="BF19" s="4">
        <f>UN!I16</f>
        <v>9</v>
      </c>
      <c r="BG19" s="4">
        <f t="shared" si="23"/>
        <v>2.6999999999999997</v>
      </c>
      <c r="BH19" s="29">
        <f t="shared" si="45"/>
        <v>8.7353999999999985</v>
      </c>
      <c r="BI19" s="28">
        <f>IPS!K18</f>
        <v>8.3000000000000007</v>
      </c>
      <c r="BJ19" s="4">
        <f t="shared" si="24"/>
        <v>5.8100000000000005</v>
      </c>
      <c r="BK19" s="4">
        <f>IPS!M18</f>
        <v>6.8</v>
      </c>
      <c r="BL19" s="4">
        <f t="shared" si="25"/>
        <v>2.04</v>
      </c>
      <c r="BM19" s="29">
        <f>SUM(BL19,BJ19)</f>
        <v>7.8500000000000005</v>
      </c>
      <c r="BN19" s="28">
        <f>SBK!K18</f>
        <v>8.4400000000000013</v>
      </c>
      <c r="BO19" s="4">
        <f t="shared" si="26"/>
        <v>5.9080000000000004</v>
      </c>
      <c r="BP19" s="4">
        <f>SBK!M18</f>
        <v>8.5</v>
      </c>
      <c r="BQ19" s="4">
        <f t="shared" si="27"/>
        <v>2.5499999999999998</v>
      </c>
      <c r="BR19" s="29">
        <f t="shared" si="47"/>
        <v>8.4580000000000002</v>
      </c>
      <c r="BS19" s="28">
        <f>PJK!K18</f>
        <v>8.1999999999999993</v>
      </c>
      <c r="BT19" s="4">
        <f t="shared" si="28"/>
        <v>5.7399999999999993</v>
      </c>
      <c r="BU19" s="4">
        <f>PJK!M18</f>
        <v>8.5</v>
      </c>
      <c r="BV19" s="4">
        <f t="shared" si="29"/>
        <v>2.5499999999999998</v>
      </c>
      <c r="BW19" s="29">
        <f t="shared" si="48"/>
        <v>8.2899999999999991</v>
      </c>
      <c r="BX19" s="28">
        <f>BIG!K18</f>
        <v>7.94</v>
      </c>
      <c r="BY19" s="4">
        <f t="shared" si="30"/>
        <v>5.5579999999999998</v>
      </c>
      <c r="BZ19" s="4">
        <f>BIG!M18</f>
        <v>7.4</v>
      </c>
      <c r="CA19" s="4">
        <f t="shared" si="31"/>
        <v>2.2200000000000002</v>
      </c>
      <c r="CB19" s="29">
        <f t="shared" si="49"/>
        <v>7.7780000000000005</v>
      </c>
      <c r="CC19" s="28">
        <f>BDR!K18</f>
        <v>7.5400000000000009</v>
      </c>
      <c r="CD19" s="4">
        <f t="shared" si="32"/>
        <v>5.2780000000000005</v>
      </c>
      <c r="CE19" s="4">
        <f>BDR!M18</f>
        <v>6.8</v>
      </c>
      <c r="CF19" s="4">
        <f t="shared" si="33"/>
        <v>2.04</v>
      </c>
      <c r="CG19" s="37">
        <f t="shared" si="50"/>
        <v>7.3180000000000005</v>
      </c>
      <c r="CH19" s="36">
        <f>SUM(H19,M19,R19,W19,AB19,AG19,AL19,AU19,BD19,BM19,BR19,BW19,CB19,CG19)</f>
        <v>112.9348</v>
      </c>
      <c r="CI19" s="4">
        <f>AVERAGE(AP19,AY19,BH19)</f>
        <v>8.1881333333333313</v>
      </c>
      <c r="CJ19" s="4">
        <f t="shared" si="53"/>
        <v>8.0667714285714283</v>
      </c>
      <c r="CK19" s="31"/>
    </row>
    <row r="20" spans="1:89" ht="21.95" customHeight="1" x14ac:dyDescent="0.25">
      <c r="A20" s="27">
        <v>11</v>
      </c>
      <c r="B20" s="3" t="str">
        <f>'[1]BIODATA PESERTA (2)'!$C14</f>
        <v>80-162-011-6</v>
      </c>
      <c r="C20" s="26" t="str">
        <f>'[1]BIODATA PESERTA (2)'!$E14</f>
        <v>MARIA ULFAH</v>
      </c>
      <c r="D20" s="28">
        <f>QH!K19</f>
        <v>8</v>
      </c>
      <c r="E20" s="4">
        <f t="shared" si="0"/>
        <v>5.6</v>
      </c>
      <c r="F20" s="4">
        <f>QH!M19</f>
        <v>7.2</v>
      </c>
      <c r="G20" s="4">
        <f t="shared" si="1"/>
        <v>2.16</v>
      </c>
      <c r="H20" s="29">
        <f t="shared" si="34"/>
        <v>7.76</v>
      </c>
      <c r="I20" s="28">
        <f>AA!K19</f>
        <v>8.18</v>
      </c>
      <c r="J20" s="4">
        <f t="shared" si="2"/>
        <v>5.7259999999999991</v>
      </c>
      <c r="K20" s="4">
        <f>AA!M19</f>
        <v>8.1999999999999993</v>
      </c>
      <c r="L20" s="4">
        <f t="shared" si="3"/>
        <v>2.4599999999999995</v>
      </c>
      <c r="M20" s="29">
        <f t="shared" si="35"/>
        <v>8.1859999999999982</v>
      </c>
      <c r="N20" s="28">
        <f>FQ!K19</f>
        <v>8.48</v>
      </c>
      <c r="O20" s="4">
        <f t="shared" si="4"/>
        <v>5.9359999999999999</v>
      </c>
      <c r="P20" s="4">
        <f>FQ!M19</f>
        <v>8.4</v>
      </c>
      <c r="Q20" s="4">
        <f t="shared" si="5"/>
        <v>2.52</v>
      </c>
      <c r="R20" s="29">
        <f t="shared" si="36"/>
        <v>8.4559999999999995</v>
      </c>
      <c r="S20" s="28">
        <f>SKI!K19</f>
        <v>7.7099999999999991</v>
      </c>
      <c r="T20" s="4">
        <f t="shared" si="6"/>
        <v>5.3969999999999994</v>
      </c>
      <c r="U20" s="4">
        <f>SKI!M19</f>
        <v>6</v>
      </c>
      <c r="V20" s="4">
        <f t="shared" si="7"/>
        <v>1.7999999999999998</v>
      </c>
      <c r="W20" s="29">
        <f t="shared" si="37"/>
        <v>7.1969999999999992</v>
      </c>
      <c r="X20" s="28">
        <f>BA!K19</f>
        <v>7.88</v>
      </c>
      <c r="Y20" s="4">
        <f t="shared" si="8"/>
        <v>5.516</v>
      </c>
      <c r="Z20" s="4">
        <f>BA!M19</f>
        <v>6</v>
      </c>
      <c r="AA20" s="4">
        <f t="shared" si="9"/>
        <v>1.7999999999999998</v>
      </c>
      <c r="AB20" s="29">
        <f t="shared" si="38"/>
        <v>7.3159999999999998</v>
      </c>
      <c r="AC20" s="28">
        <f>PKN!K19</f>
        <v>7.1</v>
      </c>
      <c r="AD20" s="4">
        <f t="shared" si="10"/>
        <v>4.97</v>
      </c>
      <c r="AE20" s="4">
        <f>PKN!M19</f>
        <v>7</v>
      </c>
      <c r="AF20" s="4">
        <f t="shared" si="11"/>
        <v>2.1</v>
      </c>
      <c r="AG20" s="30">
        <f t="shared" si="39"/>
        <v>7.07</v>
      </c>
      <c r="AH20" s="28">
        <f>BID!K19</f>
        <v>8.0599999999999987</v>
      </c>
      <c r="AI20" s="4">
        <f t="shared" si="12"/>
        <v>5.6419999999999986</v>
      </c>
      <c r="AJ20" s="4">
        <f>BID!M19</f>
        <v>9.1999999999999993</v>
      </c>
      <c r="AK20" s="4">
        <f t="shared" si="13"/>
        <v>2.76</v>
      </c>
      <c r="AL20" s="4">
        <f t="shared" si="40"/>
        <v>8.4019999999999975</v>
      </c>
      <c r="AM20" s="4">
        <f t="shared" si="14"/>
        <v>5.8813999999999975</v>
      </c>
      <c r="AN20" s="4">
        <f>UN!C17</f>
        <v>9.1999999999999993</v>
      </c>
      <c r="AO20" s="4">
        <f t="shared" si="15"/>
        <v>2.76</v>
      </c>
      <c r="AP20" s="29">
        <f t="shared" si="41"/>
        <v>8.6413999999999973</v>
      </c>
      <c r="AQ20" s="28">
        <f>MTK!K19</f>
        <v>7.26</v>
      </c>
      <c r="AR20" s="4">
        <f t="shared" si="16"/>
        <v>5.0819999999999999</v>
      </c>
      <c r="AS20" s="4">
        <f>MTK!M19</f>
        <v>4</v>
      </c>
      <c r="AT20" s="4">
        <f t="shared" si="17"/>
        <v>1.2</v>
      </c>
      <c r="AU20" s="4">
        <f t="shared" si="42"/>
        <v>6.282</v>
      </c>
      <c r="AV20" s="4">
        <f t="shared" si="18"/>
        <v>4.3973999999999993</v>
      </c>
      <c r="AW20" s="4">
        <f>UN!F17</f>
        <v>4</v>
      </c>
      <c r="AX20" s="4">
        <f t="shared" si="19"/>
        <v>1.2</v>
      </c>
      <c r="AY20" s="29">
        <f t="shared" si="43"/>
        <v>5.5973999999999995</v>
      </c>
      <c r="AZ20" s="28">
        <f>IPA!K19</f>
        <v>7.62</v>
      </c>
      <c r="BA20" s="4">
        <f t="shared" si="20"/>
        <v>5.3339999999999996</v>
      </c>
      <c r="BB20" s="4">
        <f>IPA!M19</f>
        <v>7.25</v>
      </c>
      <c r="BC20" s="4">
        <f t="shared" si="21"/>
        <v>2.1749999999999998</v>
      </c>
      <c r="BD20" s="4">
        <f t="shared" si="44"/>
        <v>7.5089999999999995</v>
      </c>
      <c r="BE20" s="4">
        <f t="shared" si="22"/>
        <v>5.2562999999999995</v>
      </c>
      <c r="BF20" s="4">
        <f>UN!I17</f>
        <v>7.25</v>
      </c>
      <c r="BG20" s="4">
        <f t="shared" si="23"/>
        <v>2.1749999999999998</v>
      </c>
      <c r="BH20" s="29">
        <f t="shared" si="45"/>
        <v>7.4312999999999994</v>
      </c>
      <c r="BI20" s="28">
        <f>IPS!K19</f>
        <v>6.7</v>
      </c>
      <c r="BJ20" s="4">
        <f t="shared" si="24"/>
        <v>4.6899999999999995</v>
      </c>
      <c r="BK20" s="4">
        <f>IPS!M19</f>
        <v>7</v>
      </c>
      <c r="BL20" s="4">
        <f t="shared" si="25"/>
        <v>2.1</v>
      </c>
      <c r="BM20" s="29">
        <f t="shared" si="46"/>
        <v>6.7899999999999991</v>
      </c>
      <c r="BN20" s="28">
        <f>SBK!K19</f>
        <v>8.02</v>
      </c>
      <c r="BO20" s="4">
        <f t="shared" si="26"/>
        <v>5.613999999999999</v>
      </c>
      <c r="BP20" s="4">
        <f>SBK!M19</f>
        <v>7</v>
      </c>
      <c r="BQ20" s="4">
        <f t="shared" si="27"/>
        <v>2.1</v>
      </c>
      <c r="BR20" s="29">
        <f t="shared" si="47"/>
        <v>7.7139999999999986</v>
      </c>
      <c r="BS20" s="28">
        <f>PJK!K19</f>
        <v>7.8</v>
      </c>
      <c r="BT20" s="4">
        <f t="shared" si="28"/>
        <v>5.46</v>
      </c>
      <c r="BU20" s="4">
        <f>PJK!M19</f>
        <v>8</v>
      </c>
      <c r="BV20" s="4">
        <f t="shared" si="29"/>
        <v>2.4</v>
      </c>
      <c r="BW20" s="29">
        <f t="shared" si="48"/>
        <v>7.8599999999999994</v>
      </c>
      <c r="BX20" s="28">
        <f>BIG!K19</f>
        <v>7.06</v>
      </c>
      <c r="BY20" s="4">
        <f t="shared" si="30"/>
        <v>4.9419999999999993</v>
      </c>
      <c r="BZ20" s="4">
        <f>BIG!M19</f>
        <v>6</v>
      </c>
      <c r="CA20" s="4">
        <f t="shared" si="31"/>
        <v>1.7999999999999998</v>
      </c>
      <c r="CB20" s="29">
        <f t="shared" si="49"/>
        <v>6.7419999999999991</v>
      </c>
      <c r="CC20" s="28">
        <f>BDR!K19</f>
        <v>6.9799999999999995</v>
      </c>
      <c r="CD20" s="4">
        <f t="shared" si="32"/>
        <v>4.8859999999999992</v>
      </c>
      <c r="CE20" s="4">
        <f>BDR!M19</f>
        <v>6.4</v>
      </c>
      <c r="CF20" s="4">
        <f t="shared" si="33"/>
        <v>1.92</v>
      </c>
      <c r="CG20" s="37">
        <f t="shared" si="50"/>
        <v>6.8059999999999992</v>
      </c>
      <c r="CH20" s="36">
        <f t="shared" si="51"/>
        <v>104.08999999999999</v>
      </c>
      <c r="CI20" s="4">
        <f t="shared" si="52"/>
        <v>7.2233666666666663</v>
      </c>
      <c r="CJ20" s="4">
        <f t="shared" si="53"/>
        <v>7.4349999999999996</v>
      </c>
      <c r="CK20" s="31"/>
    </row>
    <row r="21" spans="1:89" ht="21.95" customHeight="1" x14ac:dyDescent="0.25">
      <c r="A21" s="27">
        <v>12</v>
      </c>
      <c r="B21" s="3" t="str">
        <f>'[1]BIODATA PESERTA (2)'!$C15</f>
        <v>80-162-012-5</v>
      </c>
      <c r="C21" s="26" t="str">
        <f>'[1]BIODATA PESERTA (2)'!$E15</f>
        <v>MAULIDIA MEGA ISTIKOMA</v>
      </c>
      <c r="D21" s="28">
        <f>QH!K20</f>
        <v>8.1740000000000013</v>
      </c>
      <c r="E21" s="4">
        <f t="shared" si="0"/>
        <v>5.7218000000000009</v>
      </c>
      <c r="F21" s="4">
        <f>QH!M20</f>
        <v>8.4</v>
      </c>
      <c r="G21" s="4">
        <f t="shared" si="1"/>
        <v>2.52</v>
      </c>
      <c r="H21" s="29">
        <f t="shared" si="34"/>
        <v>8.2418000000000013</v>
      </c>
      <c r="I21" s="28">
        <f>AA!K20</f>
        <v>7.9</v>
      </c>
      <c r="J21" s="4">
        <f t="shared" si="2"/>
        <v>5.53</v>
      </c>
      <c r="K21" s="4">
        <f>AA!M20</f>
        <v>7.4</v>
      </c>
      <c r="L21" s="4">
        <f t="shared" si="3"/>
        <v>2.2200000000000002</v>
      </c>
      <c r="M21" s="29">
        <f t="shared" si="35"/>
        <v>7.75</v>
      </c>
      <c r="N21" s="28">
        <f>FQ!K20</f>
        <v>8.1999999999999993</v>
      </c>
      <c r="O21" s="4">
        <f t="shared" si="4"/>
        <v>5.7399999999999993</v>
      </c>
      <c r="P21" s="4">
        <f>FQ!M20</f>
        <v>8</v>
      </c>
      <c r="Q21" s="4">
        <f t="shared" si="5"/>
        <v>2.4</v>
      </c>
      <c r="R21" s="29">
        <f t="shared" si="36"/>
        <v>8.1399999999999988</v>
      </c>
      <c r="S21" s="28">
        <f>SKI!K20</f>
        <v>7.5720000000000001</v>
      </c>
      <c r="T21" s="4">
        <f t="shared" si="6"/>
        <v>5.3003999999999998</v>
      </c>
      <c r="U21" s="4">
        <f>SKI!M20</f>
        <v>6</v>
      </c>
      <c r="V21" s="4">
        <f t="shared" si="7"/>
        <v>1.7999999999999998</v>
      </c>
      <c r="W21" s="29">
        <f t="shared" si="37"/>
        <v>7.1003999999999996</v>
      </c>
      <c r="X21" s="28">
        <f>BA!K20</f>
        <v>7.6</v>
      </c>
      <c r="Y21" s="4">
        <f t="shared" si="8"/>
        <v>5.3199999999999994</v>
      </c>
      <c r="Z21" s="4">
        <f>BA!M20</f>
        <v>6</v>
      </c>
      <c r="AA21" s="4">
        <f t="shared" si="9"/>
        <v>1.7999999999999998</v>
      </c>
      <c r="AB21" s="29">
        <f t="shared" si="38"/>
        <v>7.1199999999999992</v>
      </c>
      <c r="AC21" s="28">
        <f>PKN!K20</f>
        <v>6.9599999999999991</v>
      </c>
      <c r="AD21" s="4">
        <f t="shared" si="10"/>
        <v>4.871999999999999</v>
      </c>
      <c r="AE21" s="4">
        <f>PKN!M20</f>
        <v>6</v>
      </c>
      <c r="AF21" s="4">
        <f t="shared" si="11"/>
        <v>1.7999999999999998</v>
      </c>
      <c r="AG21" s="30">
        <f t="shared" si="39"/>
        <v>6.6719999999999988</v>
      </c>
      <c r="AH21" s="28">
        <f>BID!K20</f>
        <v>7.56</v>
      </c>
      <c r="AI21" s="4">
        <f t="shared" si="12"/>
        <v>5.2919999999999998</v>
      </c>
      <c r="AJ21" s="4">
        <f>BID!M20</f>
        <v>6.6</v>
      </c>
      <c r="AK21" s="4">
        <f t="shared" si="13"/>
        <v>1.9799999999999998</v>
      </c>
      <c r="AL21" s="4">
        <f t="shared" si="40"/>
        <v>7.2719999999999994</v>
      </c>
      <c r="AM21" s="4">
        <f t="shared" si="14"/>
        <v>5.0903999999999989</v>
      </c>
      <c r="AN21" s="4">
        <f>UN!C18</f>
        <v>6.6</v>
      </c>
      <c r="AO21" s="4">
        <f t="shared" si="15"/>
        <v>1.9799999999999998</v>
      </c>
      <c r="AP21" s="29">
        <f t="shared" si="41"/>
        <v>7.0703999999999985</v>
      </c>
      <c r="AQ21" s="28">
        <f>MTK!K20</f>
        <v>7.1400000000000006</v>
      </c>
      <c r="AR21" s="4">
        <f t="shared" si="16"/>
        <v>4.9980000000000002</v>
      </c>
      <c r="AS21" s="4">
        <f>MTK!M20</f>
        <v>6.75</v>
      </c>
      <c r="AT21" s="4">
        <f t="shared" si="17"/>
        <v>2.0249999999999999</v>
      </c>
      <c r="AU21" s="4">
        <f t="shared" si="42"/>
        <v>7.0229999999999997</v>
      </c>
      <c r="AV21" s="4">
        <f t="shared" si="18"/>
        <v>4.9160999999999992</v>
      </c>
      <c r="AW21" s="4">
        <f>UN!F18</f>
        <v>6.75</v>
      </c>
      <c r="AX21" s="4">
        <f t="shared" si="19"/>
        <v>2.0249999999999999</v>
      </c>
      <c r="AY21" s="29">
        <f t="shared" si="43"/>
        <v>6.9410999999999987</v>
      </c>
      <c r="AZ21" s="28">
        <f>IPA!K20</f>
        <v>6.88</v>
      </c>
      <c r="BA21" s="4">
        <f t="shared" si="20"/>
        <v>4.8159999999999998</v>
      </c>
      <c r="BB21" s="4">
        <f>IPA!M20</f>
        <v>7.5</v>
      </c>
      <c r="BC21" s="4">
        <f t="shared" si="21"/>
        <v>2.25</v>
      </c>
      <c r="BD21" s="4">
        <f t="shared" si="44"/>
        <v>7.0659999999999998</v>
      </c>
      <c r="BE21" s="4">
        <f t="shared" si="22"/>
        <v>4.9461999999999993</v>
      </c>
      <c r="BF21" s="4">
        <f>UN!I18</f>
        <v>7.5</v>
      </c>
      <c r="BG21" s="4">
        <f t="shared" si="23"/>
        <v>2.25</v>
      </c>
      <c r="BH21" s="29">
        <f t="shared" si="45"/>
        <v>7.1961999999999993</v>
      </c>
      <c r="BI21" s="28">
        <f>IPS!K20</f>
        <v>6.62</v>
      </c>
      <c r="BJ21" s="4">
        <f t="shared" si="24"/>
        <v>4.6339999999999995</v>
      </c>
      <c r="BK21" s="4">
        <f>IPS!M20</f>
        <v>6.6</v>
      </c>
      <c r="BL21" s="4">
        <f t="shared" si="25"/>
        <v>1.9799999999999998</v>
      </c>
      <c r="BM21" s="29">
        <f t="shared" si="46"/>
        <v>6.613999999999999</v>
      </c>
      <c r="BN21" s="28">
        <f>SBK!K20</f>
        <v>7.8</v>
      </c>
      <c r="BO21" s="4">
        <f t="shared" si="26"/>
        <v>5.46</v>
      </c>
      <c r="BP21" s="4">
        <f>SBK!M20</f>
        <v>7.5</v>
      </c>
      <c r="BQ21" s="4">
        <f t="shared" si="27"/>
        <v>2.25</v>
      </c>
      <c r="BR21" s="29">
        <f t="shared" si="47"/>
        <v>7.71</v>
      </c>
      <c r="BS21" s="28">
        <f>PJK!K20</f>
        <v>7.7</v>
      </c>
      <c r="BT21" s="4">
        <f t="shared" si="28"/>
        <v>5.39</v>
      </c>
      <c r="BU21" s="4">
        <f>PJK!M20</f>
        <v>7.5</v>
      </c>
      <c r="BV21" s="4">
        <f t="shared" si="29"/>
        <v>2.25</v>
      </c>
      <c r="BW21" s="29">
        <f t="shared" si="48"/>
        <v>7.64</v>
      </c>
      <c r="BX21" s="28">
        <f>BIG!K20</f>
        <v>6.9</v>
      </c>
      <c r="BY21" s="4">
        <f t="shared" si="30"/>
        <v>4.83</v>
      </c>
      <c r="BZ21" s="4">
        <f>BIG!M20</f>
        <v>6</v>
      </c>
      <c r="CA21" s="4">
        <f t="shared" si="31"/>
        <v>1.7999999999999998</v>
      </c>
      <c r="CB21" s="29">
        <f t="shared" si="49"/>
        <v>6.63</v>
      </c>
      <c r="CC21" s="28">
        <f>BDR!K20</f>
        <v>7.24</v>
      </c>
      <c r="CD21" s="4">
        <f t="shared" si="32"/>
        <v>5.0679999999999996</v>
      </c>
      <c r="CE21" s="4">
        <f>BDR!M20</f>
        <v>6</v>
      </c>
      <c r="CF21" s="4">
        <f t="shared" si="33"/>
        <v>1.7999999999999998</v>
      </c>
      <c r="CG21" s="37">
        <f t="shared" si="50"/>
        <v>6.8679999999999994</v>
      </c>
      <c r="CH21" s="36">
        <f t="shared" si="51"/>
        <v>101.84719999999999</v>
      </c>
      <c r="CI21" s="4">
        <f t="shared" si="52"/>
        <v>7.0692333333333321</v>
      </c>
      <c r="CJ21" s="4">
        <f t="shared" si="53"/>
        <v>7.274799999999999</v>
      </c>
      <c r="CK21" s="31"/>
    </row>
    <row r="22" spans="1:89" ht="21.95" customHeight="1" x14ac:dyDescent="0.25">
      <c r="A22" s="27">
        <v>13</v>
      </c>
      <c r="B22" s="3" t="str">
        <f>'[1]BIODATA PESERTA (2)'!$C16</f>
        <v>80-162-013-4</v>
      </c>
      <c r="C22" s="26" t="str">
        <f>'[1]BIODATA PESERTA (2)'!$E16</f>
        <v>MOCHAMAD ALI MASSAID</v>
      </c>
      <c r="D22" s="28">
        <f>QH!K21</f>
        <v>8.1259999999999994</v>
      </c>
      <c r="E22" s="4">
        <f t="shared" si="0"/>
        <v>5.6881999999999993</v>
      </c>
      <c r="F22" s="4">
        <f>QH!M21</f>
        <v>8.1999999999999993</v>
      </c>
      <c r="G22" s="4">
        <f t="shared" si="1"/>
        <v>2.4599999999999995</v>
      </c>
      <c r="H22" s="29">
        <f t="shared" si="34"/>
        <v>8.1481999999999992</v>
      </c>
      <c r="I22" s="28">
        <f>AA!K21</f>
        <v>8.6199999999999992</v>
      </c>
      <c r="J22" s="4">
        <f t="shared" si="2"/>
        <v>6.0339999999999989</v>
      </c>
      <c r="K22" s="4">
        <f>AA!M21</f>
        <v>7.6</v>
      </c>
      <c r="L22" s="4">
        <f t="shared" si="3"/>
        <v>2.2799999999999998</v>
      </c>
      <c r="M22" s="29">
        <f t="shared" si="35"/>
        <v>8.3139999999999983</v>
      </c>
      <c r="N22" s="28">
        <f>FQ!K21</f>
        <v>8.4599999999999991</v>
      </c>
      <c r="O22" s="4">
        <f t="shared" si="4"/>
        <v>5.9219999999999988</v>
      </c>
      <c r="P22" s="4">
        <f>FQ!M21</f>
        <v>8.1999999999999993</v>
      </c>
      <c r="Q22" s="4">
        <f t="shared" si="5"/>
        <v>2.4599999999999995</v>
      </c>
      <c r="R22" s="29">
        <f t="shared" si="36"/>
        <v>8.3819999999999979</v>
      </c>
      <c r="S22" s="28">
        <f>SKI!K21</f>
        <v>8.234</v>
      </c>
      <c r="T22" s="4">
        <f t="shared" si="6"/>
        <v>5.7637999999999998</v>
      </c>
      <c r="U22" s="4">
        <f>SKI!M21</f>
        <v>6</v>
      </c>
      <c r="V22" s="4">
        <f t="shared" si="7"/>
        <v>1.7999999999999998</v>
      </c>
      <c r="W22" s="29">
        <f t="shared" si="37"/>
        <v>7.5637999999999996</v>
      </c>
      <c r="X22" s="28">
        <f>BA!K21</f>
        <v>8.64</v>
      </c>
      <c r="Y22" s="4">
        <f t="shared" si="8"/>
        <v>6.048</v>
      </c>
      <c r="Z22" s="4">
        <f>BA!M21</f>
        <v>6</v>
      </c>
      <c r="AA22" s="4">
        <f t="shared" si="9"/>
        <v>1.7999999999999998</v>
      </c>
      <c r="AB22" s="29">
        <f t="shared" si="38"/>
        <v>7.8479999999999999</v>
      </c>
      <c r="AC22" s="28">
        <f>PKN!K21</f>
        <v>7.7399999999999993</v>
      </c>
      <c r="AD22" s="4">
        <f t="shared" si="10"/>
        <v>5.4179999999999993</v>
      </c>
      <c r="AE22" s="4">
        <f>PKN!M21</f>
        <v>6.2</v>
      </c>
      <c r="AF22" s="4">
        <f t="shared" si="11"/>
        <v>1.8599999999999999</v>
      </c>
      <c r="AG22" s="30">
        <f t="shared" si="39"/>
        <v>7.2779999999999987</v>
      </c>
      <c r="AH22" s="28">
        <f>BID!K21</f>
        <v>8.2800000000000011</v>
      </c>
      <c r="AI22" s="4">
        <f t="shared" si="12"/>
        <v>5.7960000000000003</v>
      </c>
      <c r="AJ22" s="4">
        <f>BID!M21</f>
        <v>7.4</v>
      </c>
      <c r="AK22" s="4">
        <f t="shared" si="13"/>
        <v>2.2200000000000002</v>
      </c>
      <c r="AL22" s="4">
        <f t="shared" si="40"/>
        <v>8.016</v>
      </c>
      <c r="AM22" s="4">
        <f t="shared" si="14"/>
        <v>5.6111999999999993</v>
      </c>
      <c r="AN22" s="4">
        <f>UN!C19</f>
        <v>7.4</v>
      </c>
      <c r="AO22" s="4">
        <f t="shared" si="15"/>
        <v>2.2200000000000002</v>
      </c>
      <c r="AP22" s="29">
        <f t="shared" si="41"/>
        <v>7.8311999999999991</v>
      </c>
      <c r="AQ22" s="28">
        <f>MTK!K21</f>
        <v>7.76</v>
      </c>
      <c r="AR22" s="4">
        <f t="shared" si="16"/>
        <v>5.4319999999999995</v>
      </c>
      <c r="AS22" s="4">
        <f>MTK!M21</f>
        <v>7.5</v>
      </c>
      <c r="AT22" s="4">
        <f t="shared" si="17"/>
        <v>2.25</v>
      </c>
      <c r="AU22" s="4">
        <f t="shared" si="42"/>
        <v>7.6819999999999995</v>
      </c>
      <c r="AV22" s="4">
        <f t="shared" si="18"/>
        <v>5.3773999999999997</v>
      </c>
      <c r="AW22" s="4">
        <f>UN!F19</f>
        <v>7.5</v>
      </c>
      <c r="AX22" s="4">
        <f t="shared" si="19"/>
        <v>2.25</v>
      </c>
      <c r="AY22" s="29">
        <f t="shared" si="43"/>
        <v>7.6273999999999997</v>
      </c>
      <c r="AZ22" s="28">
        <f>IPA!K21</f>
        <v>8.5400000000000009</v>
      </c>
      <c r="BA22" s="4">
        <f t="shared" si="20"/>
        <v>5.9780000000000006</v>
      </c>
      <c r="BB22" s="4">
        <f>IPA!M21</f>
        <v>8.5</v>
      </c>
      <c r="BC22" s="4">
        <f t="shared" si="21"/>
        <v>2.5499999999999998</v>
      </c>
      <c r="BD22" s="4">
        <f t="shared" si="44"/>
        <v>8.5280000000000005</v>
      </c>
      <c r="BE22" s="4">
        <f t="shared" si="22"/>
        <v>5.9695999999999998</v>
      </c>
      <c r="BF22" s="4">
        <f>UN!I19</f>
        <v>8.5</v>
      </c>
      <c r="BG22" s="4">
        <f t="shared" si="23"/>
        <v>2.5499999999999998</v>
      </c>
      <c r="BH22" s="29">
        <f t="shared" si="45"/>
        <v>8.5196000000000005</v>
      </c>
      <c r="BI22" s="28">
        <f>IPS!K21</f>
        <v>7.3</v>
      </c>
      <c r="BJ22" s="4">
        <f t="shared" si="24"/>
        <v>5.1099999999999994</v>
      </c>
      <c r="BK22" s="4">
        <f>IPS!M21</f>
        <v>6</v>
      </c>
      <c r="BL22" s="4">
        <f t="shared" si="25"/>
        <v>1.7999999999999998</v>
      </c>
      <c r="BM22" s="29">
        <f t="shared" si="46"/>
        <v>6.9099999999999993</v>
      </c>
      <c r="BN22" s="28">
        <f>SBK!K21</f>
        <v>7.8599999999999994</v>
      </c>
      <c r="BO22" s="4">
        <f t="shared" si="26"/>
        <v>5.5019999999999989</v>
      </c>
      <c r="BP22" s="4">
        <f>SBK!M21</f>
        <v>7</v>
      </c>
      <c r="BQ22" s="4">
        <f t="shared" si="27"/>
        <v>2.1</v>
      </c>
      <c r="BR22" s="29">
        <f t="shared" si="47"/>
        <v>7.6019999999999985</v>
      </c>
      <c r="BS22" s="28">
        <f>PJK!K21</f>
        <v>8.0599999999999987</v>
      </c>
      <c r="BT22" s="4">
        <f t="shared" si="28"/>
        <v>5.6419999999999986</v>
      </c>
      <c r="BU22" s="4">
        <f>PJK!M21</f>
        <v>7</v>
      </c>
      <c r="BV22" s="4">
        <f t="shared" si="29"/>
        <v>2.1</v>
      </c>
      <c r="BW22" s="29">
        <f t="shared" si="48"/>
        <v>7.7419999999999991</v>
      </c>
      <c r="BX22" s="28">
        <f>BIG!K21</f>
        <v>6.9799999999999995</v>
      </c>
      <c r="BY22" s="4">
        <f t="shared" si="30"/>
        <v>4.8859999999999992</v>
      </c>
      <c r="BZ22" s="4">
        <f>BIG!M21</f>
        <v>6</v>
      </c>
      <c r="CA22" s="4">
        <f t="shared" si="31"/>
        <v>1.7999999999999998</v>
      </c>
      <c r="CB22" s="29">
        <f t="shared" si="49"/>
        <v>6.6859999999999991</v>
      </c>
      <c r="CC22" s="28">
        <f>BDR!K21</f>
        <v>7.32</v>
      </c>
      <c r="CD22" s="4">
        <f t="shared" si="32"/>
        <v>5.1239999999999997</v>
      </c>
      <c r="CE22" s="4">
        <f>BDR!M21</f>
        <v>6.2</v>
      </c>
      <c r="CF22" s="4">
        <f t="shared" si="33"/>
        <v>1.8599999999999999</v>
      </c>
      <c r="CG22" s="37">
        <f t="shared" si="50"/>
        <v>6.984</v>
      </c>
      <c r="CH22" s="36">
        <f t="shared" si="51"/>
        <v>107.68399999999998</v>
      </c>
      <c r="CI22" s="4">
        <f t="shared" si="52"/>
        <v>7.9927333333333337</v>
      </c>
      <c r="CJ22" s="4">
        <f t="shared" si="53"/>
        <v>7.6917142857142853</v>
      </c>
      <c r="CK22" s="31"/>
    </row>
    <row r="23" spans="1:89" ht="21.95" customHeight="1" x14ac:dyDescent="0.25">
      <c r="A23" s="27">
        <v>14</v>
      </c>
      <c r="B23" s="3" t="str">
        <f>'[1]BIODATA PESERTA (2)'!$C17</f>
        <v>80-162-014-3</v>
      </c>
      <c r="C23" s="26" t="str">
        <f>'[1]BIODATA PESERTA (2)'!$E17</f>
        <v>MOCHAMAD ALVIN HAZAIRIN</v>
      </c>
      <c r="D23" s="28">
        <f>QH!K22</f>
        <v>7.81</v>
      </c>
      <c r="E23" s="4">
        <f t="shared" si="0"/>
        <v>5.4669999999999996</v>
      </c>
      <c r="F23" s="4">
        <f>QH!M22</f>
        <v>6</v>
      </c>
      <c r="G23" s="4">
        <f t="shared" si="1"/>
        <v>1.7999999999999998</v>
      </c>
      <c r="H23" s="29">
        <f t="shared" si="34"/>
        <v>7.2669999999999995</v>
      </c>
      <c r="I23" s="28">
        <f>AA!K22</f>
        <v>7.6199999999999992</v>
      </c>
      <c r="J23" s="4">
        <f t="shared" si="2"/>
        <v>5.3339999999999987</v>
      </c>
      <c r="K23" s="4">
        <f>AA!M22</f>
        <v>8.1999999999999993</v>
      </c>
      <c r="L23" s="4">
        <f t="shared" si="3"/>
        <v>2.4599999999999995</v>
      </c>
      <c r="M23" s="29">
        <f t="shared" si="35"/>
        <v>7.7939999999999987</v>
      </c>
      <c r="N23" s="28">
        <f>FQ!K22</f>
        <v>7.7600000000000007</v>
      </c>
      <c r="O23" s="4">
        <f t="shared" si="4"/>
        <v>5.4320000000000004</v>
      </c>
      <c r="P23" s="4">
        <f>FQ!M22</f>
        <v>7.6</v>
      </c>
      <c r="Q23" s="4">
        <f t="shared" si="5"/>
        <v>2.2799999999999998</v>
      </c>
      <c r="R23" s="29">
        <f t="shared" si="36"/>
        <v>7.7119999999999997</v>
      </c>
      <c r="S23" s="28">
        <f>SKI!K22</f>
        <v>7.2939999999999996</v>
      </c>
      <c r="T23" s="4">
        <f t="shared" si="6"/>
        <v>5.1057999999999995</v>
      </c>
      <c r="U23" s="4">
        <f>SKI!M22</f>
        <v>6.8</v>
      </c>
      <c r="V23" s="4">
        <f t="shared" si="7"/>
        <v>2.04</v>
      </c>
      <c r="W23" s="29">
        <f t="shared" si="37"/>
        <v>7.1457999999999995</v>
      </c>
      <c r="X23" s="28">
        <f>BA!K22</f>
        <v>8</v>
      </c>
      <c r="Y23" s="4">
        <f t="shared" si="8"/>
        <v>5.6</v>
      </c>
      <c r="Z23" s="4">
        <f>BA!M22</f>
        <v>6</v>
      </c>
      <c r="AA23" s="4">
        <f t="shared" si="9"/>
        <v>1.7999999999999998</v>
      </c>
      <c r="AB23" s="29">
        <f t="shared" si="38"/>
        <v>7.3999999999999995</v>
      </c>
      <c r="AC23" s="28">
        <f>PKN!K22</f>
        <v>6.9399999999999995</v>
      </c>
      <c r="AD23" s="4">
        <f t="shared" si="10"/>
        <v>4.8579999999999997</v>
      </c>
      <c r="AE23" s="4">
        <f>PKN!M22</f>
        <v>6</v>
      </c>
      <c r="AF23" s="4">
        <f t="shared" si="11"/>
        <v>1.7999999999999998</v>
      </c>
      <c r="AG23" s="30">
        <f t="shared" si="39"/>
        <v>6.6579999999999995</v>
      </c>
      <c r="AH23" s="28">
        <f>BID!K22</f>
        <v>7.8600000000000012</v>
      </c>
      <c r="AI23" s="4">
        <f t="shared" si="12"/>
        <v>5.5020000000000007</v>
      </c>
      <c r="AJ23" s="4">
        <f>BID!M22</f>
        <v>7.4</v>
      </c>
      <c r="AK23" s="4">
        <f t="shared" si="13"/>
        <v>2.2200000000000002</v>
      </c>
      <c r="AL23" s="4">
        <f t="shared" si="40"/>
        <v>7.7220000000000013</v>
      </c>
      <c r="AM23" s="4">
        <f t="shared" si="14"/>
        <v>5.4054000000000002</v>
      </c>
      <c r="AN23" s="4">
        <f>UN!C20</f>
        <v>7.4</v>
      </c>
      <c r="AO23" s="4">
        <f t="shared" si="15"/>
        <v>2.2200000000000002</v>
      </c>
      <c r="AP23" s="29">
        <f t="shared" si="41"/>
        <v>7.6254000000000008</v>
      </c>
      <c r="AQ23" s="28">
        <f>MTK!K22</f>
        <v>7.62</v>
      </c>
      <c r="AR23" s="4">
        <f t="shared" si="16"/>
        <v>5.3339999999999996</v>
      </c>
      <c r="AS23" s="4">
        <f>MTK!M22</f>
        <v>5.75</v>
      </c>
      <c r="AT23" s="4">
        <f t="shared" si="17"/>
        <v>1.7249999999999999</v>
      </c>
      <c r="AU23" s="4">
        <f t="shared" si="42"/>
        <v>7.0589999999999993</v>
      </c>
      <c r="AV23" s="4">
        <f t="shared" si="18"/>
        <v>4.9412999999999991</v>
      </c>
      <c r="AW23" s="4">
        <f>UN!F20</f>
        <v>5.75</v>
      </c>
      <c r="AX23" s="4">
        <f t="shared" si="19"/>
        <v>1.7249999999999999</v>
      </c>
      <c r="AY23" s="29">
        <f t="shared" si="43"/>
        <v>6.6662999999999988</v>
      </c>
      <c r="AZ23" s="28">
        <f>IPA!K22</f>
        <v>7.68</v>
      </c>
      <c r="BA23" s="4">
        <f t="shared" si="20"/>
        <v>5.3759999999999994</v>
      </c>
      <c r="BB23" s="4">
        <f>IPA!M22</f>
        <v>8.25</v>
      </c>
      <c r="BC23" s="4">
        <f t="shared" si="21"/>
        <v>2.4750000000000001</v>
      </c>
      <c r="BD23" s="4">
        <f t="shared" si="44"/>
        <v>7.8509999999999991</v>
      </c>
      <c r="BE23" s="4">
        <f t="shared" si="22"/>
        <v>5.4956999999999994</v>
      </c>
      <c r="BF23" s="4">
        <f>UN!I20</f>
        <v>8.25</v>
      </c>
      <c r="BG23" s="4">
        <f t="shared" si="23"/>
        <v>2.4750000000000001</v>
      </c>
      <c r="BH23" s="29">
        <f t="shared" si="45"/>
        <v>7.970699999999999</v>
      </c>
      <c r="BI23" s="28">
        <f>IPS!K22</f>
        <v>6.7200000000000006</v>
      </c>
      <c r="BJ23" s="4">
        <f t="shared" si="24"/>
        <v>4.7039999999999997</v>
      </c>
      <c r="BK23" s="4">
        <f>IPS!M22</f>
        <v>7.2</v>
      </c>
      <c r="BL23" s="4">
        <f t="shared" si="25"/>
        <v>2.16</v>
      </c>
      <c r="BM23" s="29">
        <f t="shared" si="46"/>
        <v>6.8639999999999999</v>
      </c>
      <c r="BN23" s="28">
        <f>SBK!K22</f>
        <v>8.0599999999999987</v>
      </c>
      <c r="BO23" s="4">
        <f t="shared" si="26"/>
        <v>5.6419999999999986</v>
      </c>
      <c r="BP23" s="4">
        <f>SBK!M22</f>
        <v>7.5</v>
      </c>
      <c r="BQ23" s="4">
        <f t="shared" si="27"/>
        <v>2.25</v>
      </c>
      <c r="BR23" s="29">
        <f t="shared" si="47"/>
        <v>7.8919999999999986</v>
      </c>
      <c r="BS23" s="28">
        <f>PJK!K22</f>
        <v>6.5</v>
      </c>
      <c r="BT23" s="4">
        <f t="shared" si="28"/>
        <v>4.55</v>
      </c>
      <c r="BU23" s="4">
        <f>PJK!M22</f>
        <v>8.5</v>
      </c>
      <c r="BV23" s="4">
        <f t="shared" si="29"/>
        <v>2.5499999999999998</v>
      </c>
      <c r="BW23" s="29">
        <f t="shared" si="48"/>
        <v>7.1</v>
      </c>
      <c r="BX23" s="28">
        <f>BIG!K22</f>
        <v>7.18</v>
      </c>
      <c r="BY23" s="4">
        <f t="shared" si="30"/>
        <v>5.0259999999999998</v>
      </c>
      <c r="BZ23" s="4">
        <f>BIG!M22</f>
        <v>6</v>
      </c>
      <c r="CA23" s="4">
        <f t="shared" si="31"/>
        <v>1.7999999999999998</v>
      </c>
      <c r="CB23" s="29">
        <f t="shared" si="49"/>
        <v>6.8259999999999996</v>
      </c>
      <c r="CC23" s="28">
        <f>BDR!K22</f>
        <v>6.8</v>
      </c>
      <c r="CD23" s="4">
        <f t="shared" si="32"/>
        <v>4.76</v>
      </c>
      <c r="CE23" s="4">
        <f>BDR!M22</f>
        <v>6</v>
      </c>
      <c r="CF23" s="4">
        <f t="shared" si="33"/>
        <v>1.7999999999999998</v>
      </c>
      <c r="CG23" s="37">
        <f t="shared" si="50"/>
        <v>6.56</v>
      </c>
      <c r="CH23" s="36">
        <f t="shared" si="51"/>
        <v>101.85079999999999</v>
      </c>
      <c r="CI23" s="4">
        <f t="shared" si="52"/>
        <v>7.4207999999999998</v>
      </c>
      <c r="CJ23" s="4">
        <f t="shared" si="53"/>
        <v>7.2750571428571424</v>
      </c>
      <c r="CK23" s="31"/>
    </row>
    <row r="24" spans="1:89" ht="21.95" customHeight="1" x14ac:dyDescent="0.25">
      <c r="A24" s="27">
        <v>15</v>
      </c>
      <c r="B24" s="3" t="str">
        <f>'[1]BIODATA PESERTA (2)'!$C18</f>
        <v>80-162-015-2</v>
      </c>
      <c r="C24" s="26" t="str">
        <f>'[1]BIODATA PESERTA (2)'!$E18</f>
        <v>MOCHAMMAD AKBAR GUNAWAN</v>
      </c>
      <c r="D24" s="28">
        <f>QH!K23</f>
        <v>7.6820000000000004</v>
      </c>
      <c r="E24" s="4">
        <f t="shared" si="0"/>
        <v>5.3773999999999997</v>
      </c>
      <c r="F24" s="4">
        <f>QH!M23</f>
        <v>6.6</v>
      </c>
      <c r="G24" s="4">
        <f t="shared" si="1"/>
        <v>1.9799999999999998</v>
      </c>
      <c r="H24" s="29">
        <f t="shared" si="34"/>
        <v>7.3573999999999993</v>
      </c>
      <c r="I24" s="28">
        <f>AA!K23</f>
        <v>7.1599999999999993</v>
      </c>
      <c r="J24" s="4">
        <f t="shared" si="2"/>
        <v>5.0119999999999996</v>
      </c>
      <c r="K24" s="4">
        <f>AA!M23</f>
        <v>7.4</v>
      </c>
      <c r="L24" s="4">
        <f t="shared" si="3"/>
        <v>2.2200000000000002</v>
      </c>
      <c r="M24" s="29">
        <f t="shared" si="35"/>
        <v>7.2319999999999993</v>
      </c>
      <c r="N24" s="28">
        <f>FQ!K23</f>
        <v>7.5</v>
      </c>
      <c r="O24" s="4">
        <f t="shared" si="4"/>
        <v>5.25</v>
      </c>
      <c r="P24" s="4">
        <f>FQ!M23</f>
        <v>6</v>
      </c>
      <c r="Q24" s="4">
        <f t="shared" si="5"/>
        <v>1.7999999999999998</v>
      </c>
      <c r="R24" s="29">
        <f t="shared" si="36"/>
        <v>7.05</v>
      </c>
      <c r="S24" s="28">
        <f>SKI!K23</f>
        <v>6.94</v>
      </c>
      <c r="T24" s="4">
        <f t="shared" si="6"/>
        <v>4.8579999999999997</v>
      </c>
      <c r="U24" s="4">
        <f>SKI!M23</f>
        <v>6</v>
      </c>
      <c r="V24" s="4">
        <f t="shared" si="7"/>
        <v>1.7999999999999998</v>
      </c>
      <c r="W24" s="29">
        <f t="shared" si="37"/>
        <v>6.6579999999999995</v>
      </c>
      <c r="X24" s="28">
        <f>BA!K23</f>
        <v>7.6</v>
      </c>
      <c r="Y24" s="4">
        <f t="shared" si="8"/>
        <v>5.3199999999999994</v>
      </c>
      <c r="Z24" s="4">
        <f>BA!M23</f>
        <v>6</v>
      </c>
      <c r="AA24" s="4">
        <f t="shared" si="9"/>
        <v>1.7999999999999998</v>
      </c>
      <c r="AB24" s="29">
        <f t="shared" si="38"/>
        <v>7.1199999999999992</v>
      </c>
      <c r="AC24" s="28">
        <f>PKN!K23</f>
        <v>6.74</v>
      </c>
      <c r="AD24" s="4">
        <f t="shared" si="10"/>
        <v>4.718</v>
      </c>
      <c r="AE24" s="4">
        <f>PKN!M23</f>
        <v>6</v>
      </c>
      <c r="AF24" s="4">
        <f t="shared" si="11"/>
        <v>1.7999999999999998</v>
      </c>
      <c r="AG24" s="30">
        <f t="shared" si="39"/>
        <v>6.5179999999999998</v>
      </c>
      <c r="AH24" s="28">
        <f>BID!K23</f>
        <v>7.6599999999999993</v>
      </c>
      <c r="AI24" s="4">
        <f t="shared" si="12"/>
        <v>5.3619999999999992</v>
      </c>
      <c r="AJ24" s="4">
        <f>BID!M23</f>
        <v>7.4</v>
      </c>
      <c r="AK24" s="4">
        <f t="shared" si="13"/>
        <v>2.2200000000000002</v>
      </c>
      <c r="AL24" s="4">
        <f t="shared" si="40"/>
        <v>7.581999999999999</v>
      </c>
      <c r="AM24" s="4">
        <f t="shared" si="14"/>
        <v>5.3073999999999986</v>
      </c>
      <c r="AN24" s="4">
        <f>UN!C21</f>
        <v>7.4</v>
      </c>
      <c r="AO24" s="4">
        <f t="shared" si="15"/>
        <v>2.2200000000000002</v>
      </c>
      <c r="AP24" s="29">
        <f t="shared" si="41"/>
        <v>7.5273999999999983</v>
      </c>
      <c r="AQ24" s="28">
        <f>MTK!K23</f>
        <v>6.9799999999999995</v>
      </c>
      <c r="AR24" s="4">
        <f t="shared" si="16"/>
        <v>4.8859999999999992</v>
      </c>
      <c r="AS24" s="4">
        <f>MTK!M23</f>
        <v>5.25</v>
      </c>
      <c r="AT24" s="4">
        <f t="shared" si="17"/>
        <v>1.575</v>
      </c>
      <c r="AU24" s="4">
        <f t="shared" si="42"/>
        <v>6.4609999999999994</v>
      </c>
      <c r="AV24" s="4">
        <f t="shared" si="18"/>
        <v>4.5226999999999995</v>
      </c>
      <c r="AW24" s="4">
        <f>UN!F21</f>
        <v>5.25</v>
      </c>
      <c r="AX24" s="4">
        <f t="shared" si="19"/>
        <v>1.575</v>
      </c>
      <c r="AY24" s="29">
        <f t="shared" si="43"/>
        <v>6.0976999999999997</v>
      </c>
      <c r="AZ24" s="28">
        <f>IPA!K23</f>
        <v>7.2200000000000006</v>
      </c>
      <c r="BA24" s="4">
        <f t="shared" si="20"/>
        <v>5.0540000000000003</v>
      </c>
      <c r="BB24" s="4">
        <f>IPA!M23</f>
        <v>7.5</v>
      </c>
      <c r="BC24" s="4">
        <f t="shared" si="21"/>
        <v>2.25</v>
      </c>
      <c r="BD24" s="4">
        <f t="shared" si="44"/>
        <v>7.3040000000000003</v>
      </c>
      <c r="BE24" s="4">
        <f t="shared" si="22"/>
        <v>5.1128</v>
      </c>
      <c r="BF24" s="4">
        <f>UN!I21</f>
        <v>7.5</v>
      </c>
      <c r="BG24" s="4">
        <f t="shared" si="23"/>
        <v>2.25</v>
      </c>
      <c r="BH24" s="29">
        <f t="shared" si="45"/>
        <v>7.3628</v>
      </c>
      <c r="BI24" s="28">
        <f>IPS!K23</f>
        <v>6.5200000000000005</v>
      </c>
      <c r="BJ24" s="4">
        <f t="shared" si="24"/>
        <v>4.5640000000000001</v>
      </c>
      <c r="BK24" s="4">
        <f>IPS!M23</f>
        <v>6</v>
      </c>
      <c r="BL24" s="4">
        <f t="shared" si="25"/>
        <v>1.7999999999999998</v>
      </c>
      <c r="BM24" s="29">
        <f t="shared" si="46"/>
        <v>6.3639999999999999</v>
      </c>
      <c r="BN24" s="28">
        <f>SBK!K23</f>
        <v>7.6</v>
      </c>
      <c r="BO24" s="4">
        <f t="shared" si="26"/>
        <v>5.3199999999999994</v>
      </c>
      <c r="BP24" s="4">
        <f>SBK!M23</f>
        <v>8</v>
      </c>
      <c r="BQ24" s="4">
        <f t="shared" si="27"/>
        <v>2.4</v>
      </c>
      <c r="BR24" s="29">
        <f t="shared" si="47"/>
        <v>7.7199999999999989</v>
      </c>
      <c r="BS24" s="28">
        <f>PJK!K23</f>
        <v>7.7</v>
      </c>
      <c r="BT24" s="4">
        <f t="shared" si="28"/>
        <v>5.39</v>
      </c>
      <c r="BU24" s="4">
        <f>PJK!M23</f>
        <v>8</v>
      </c>
      <c r="BV24" s="4">
        <f t="shared" si="29"/>
        <v>2.4</v>
      </c>
      <c r="BW24" s="29">
        <f t="shared" si="48"/>
        <v>7.7899999999999991</v>
      </c>
      <c r="BX24" s="28">
        <f>BIG!K23</f>
        <v>6.88</v>
      </c>
      <c r="BY24" s="4">
        <f t="shared" si="30"/>
        <v>4.8159999999999998</v>
      </c>
      <c r="BZ24" s="4">
        <f>BIG!M23</f>
        <v>6</v>
      </c>
      <c r="CA24" s="4">
        <f t="shared" si="31"/>
        <v>1.7999999999999998</v>
      </c>
      <c r="CB24" s="29">
        <f t="shared" si="49"/>
        <v>6.6159999999999997</v>
      </c>
      <c r="CC24" s="28">
        <f>BDR!K23</f>
        <v>6.4</v>
      </c>
      <c r="CD24" s="4">
        <f t="shared" si="32"/>
        <v>4.4799999999999995</v>
      </c>
      <c r="CE24" s="4">
        <f>BDR!M23</f>
        <v>6.2</v>
      </c>
      <c r="CF24" s="4">
        <f t="shared" si="33"/>
        <v>1.8599999999999999</v>
      </c>
      <c r="CG24" s="37">
        <f t="shared" si="50"/>
        <v>6.34</v>
      </c>
      <c r="CH24" s="36">
        <f t="shared" si="51"/>
        <v>98.112399999999994</v>
      </c>
      <c r="CI24" s="4">
        <f t="shared" si="52"/>
        <v>6.9959666666666651</v>
      </c>
      <c r="CJ24" s="4">
        <f t="shared" si="53"/>
        <v>7.0080285714285706</v>
      </c>
      <c r="CK24" s="31"/>
    </row>
    <row r="25" spans="1:89" ht="21.95" customHeight="1" x14ac:dyDescent="0.25">
      <c r="A25" s="27">
        <v>16</v>
      </c>
      <c r="B25" s="3" t="str">
        <f>'[1]BIODATA PESERTA (2)'!$C19</f>
        <v>80-162-016-9</v>
      </c>
      <c r="C25" s="26" t="str">
        <f>'[1]BIODATA PESERTA (2)'!$E19</f>
        <v>MOHAMMAD KHOZIN BARIZI</v>
      </c>
      <c r="D25" s="28">
        <f>QH!K24</f>
        <v>7.5359999999999996</v>
      </c>
      <c r="E25" s="4">
        <f t="shared" si="0"/>
        <v>5.275199999999999</v>
      </c>
      <c r="F25" s="4">
        <f>QH!M24</f>
        <v>7.4</v>
      </c>
      <c r="G25" s="4">
        <f t="shared" si="1"/>
        <v>2.2200000000000002</v>
      </c>
      <c r="H25" s="29">
        <f t="shared" si="34"/>
        <v>7.4951999999999988</v>
      </c>
      <c r="I25" s="28">
        <f>AA!K24</f>
        <v>7.9599999999999991</v>
      </c>
      <c r="J25" s="4">
        <f t="shared" si="2"/>
        <v>5.5719999999999992</v>
      </c>
      <c r="K25" s="4">
        <f>AA!M24</f>
        <v>7</v>
      </c>
      <c r="L25" s="4">
        <f t="shared" si="3"/>
        <v>2.1</v>
      </c>
      <c r="M25" s="29">
        <f t="shared" si="35"/>
        <v>7.6719999999999988</v>
      </c>
      <c r="N25" s="28">
        <f>FQ!K24</f>
        <v>7.9800000000000013</v>
      </c>
      <c r="O25" s="4">
        <f t="shared" si="4"/>
        <v>5.5860000000000003</v>
      </c>
      <c r="P25" s="4">
        <f>FQ!M24</f>
        <v>7</v>
      </c>
      <c r="Q25" s="4">
        <f t="shared" si="5"/>
        <v>2.1</v>
      </c>
      <c r="R25" s="29">
        <f t="shared" si="36"/>
        <v>7.6859999999999999</v>
      </c>
      <c r="S25" s="28">
        <f>SKI!K24</f>
        <v>7.3759999999999994</v>
      </c>
      <c r="T25" s="4">
        <f t="shared" si="6"/>
        <v>5.1631999999999989</v>
      </c>
      <c r="U25" s="4">
        <f>SKI!M24</f>
        <v>6</v>
      </c>
      <c r="V25" s="4">
        <f t="shared" si="7"/>
        <v>1.7999999999999998</v>
      </c>
      <c r="W25" s="29">
        <f t="shared" si="37"/>
        <v>6.9631999999999987</v>
      </c>
      <c r="X25" s="28">
        <f>BA!K24</f>
        <v>7.3</v>
      </c>
      <c r="Y25" s="4">
        <f t="shared" si="8"/>
        <v>5.1099999999999994</v>
      </c>
      <c r="Z25" s="4">
        <f>BA!M24</f>
        <v>6</v>
      </c>
      <c r="AA25" s="4">
        <f t="shared" si="9"/>
        <v>1.7999999999999998</v>
      </c>
      <c r="AB25" s="29">
        <f t="shared" si="38"/>
        <v>6.9099999999999993</v>
      </c>
      <c r="AC25" s="28">
        <f>PKN!K24</f>
        <v>6.9399999999999995</v>
      </c>
      <c r="AD25" s="4">
        <f t="shared" si="10"/>
        <v>4.8579999999999997</v>
      </c>
      <c r="AE25" s="4">
        <f>PKN!M24</f>
        <v>6</v>
      </c>
      <c r="AF25" s="4">
        <f t="shared" si="11"/>
        <v>1.7999999999999998</v>
      </c>
      <c r="AG25" s="30">
        <f t="shared" si="39"/>
        <v>6.6579999999999995</v>
      </c>
      <c r="AH25" s="28">
        <f>BID!K24</f>
        <v>7.6</v>
      </c>
      <c r="AI25" s="4">
        <f t="shared" si="12"/>
        <v>5.3199999999999994</v>
      </c>
      <c r="AJ25" s="4">
        <f>BID!M24</f>
        <v>8</v>
      </c>
      <c r="AK25" s="4">
        <f t="shared" si="13"/>
        <v>2.4</v>
      </c>
      <c r="AL25" s="4">
        <f t="shared" si="40"/>
        <v>7.7199999999999989</v>
      </c>
      <c r="AM25" s="4">
        <f t="shared" si="14"/>
        <v>5.403999999999999</v>
      </c>
      <c r="AN25" s="4">
        <f>UN!C22</f>
        <v>8</v>
      </c>
      <c r="AO25" s="4">
        <f t="shared" si="15"/>
        <v>2.4</v>
      </c>
      <c r="AP25" s="29">
        <f t="shared" si="41"/>
        <v>7.8039999999999985</v>
      </c>
      <c r="AQ25" s="28">
        <f>MTK!K24</f>
        <v>7.18</v>
      </c>
      <c r="AR25" s="4">
        <f t="shared" si="16"/>
        <v>5.0259999999999998</v>
      </c>
      <c r="AS25" s="4">
        <f>MTK!M24</f>
        <v>5</v>
      </c>
      <c r="AT25" s="4">
        <f t="shared" si="17"/>
        <v>1.5</v>
      </c>
      <c r="AU25" s="4">
        <f t="shared" si="42"/>
        <v>6.5259999999999998</v>
      </c>
      <c r="AV25" s="4">
        <f t="shared" si="18"/>
        <v>4.5681999999999992</v>
      </c>
      <c r="AW25" s="4">
        <f>UN!F22</f>
        <v>5</v>
      </c>
      <c r="AX25" s="4">
        <f t="shared" si="19"/>
        <v>1.5</v>
      </c>
      <c r="AY25" s="29">
        <f t="shared" si="43"/>
        <v>6.0681999999999992</v>
      </c>
      <c r="AZ25" s="28">
        <f>IPA!K24</f>
        <v>6.9799999999999995</v>
      </c>
      <c r="BA25" s="4">
        <f t="shared" si="20"/>
        <v>4.8859999999999992</v>
      </c>
      <c r="BB25" s="4">
        <f>IPA!M24</f>
        <v>8</v>
      </c>
      <c r="BC25" s="4">
        <f t="shared" si="21"/>
        <v>2.4</v>
      </c>
      <c r="BD25" s="4">
        <f t="shared" si="44"/>
        <v>7.2859999999999996</v>
      </c>
      <c r="BE25" s="4">
        <f t="shared" si="22"/>
        <v>5.1001999999999992</v>
      </c>
      <c r="BF25" s="4">
        <f>UN!I22</f>
        <v>8</v>
      </c>
      <c r="BG25" s="4">
        <f t="shared" si="23"/>
        <v>2.4</v>
      </c>
      <c r="BH25" s="29">
        <f t="shared" si="45"/>
        <v>7.5001999999999995</v>
      </c>
      <c r="BI25" s="28">
        <f>IPS!K24</f>
        <v>6.92</v>
      </c>
      <c r="BJ25" s="4">
        <f t="shared" si="24"/>
        <v>4.8439999999999994</v>
      </c>
      <c r="BK25" s="4">
        <f>IPS!M24</f>
        <v>6</v>
      </c>
      <c r="BL25" s="4">
        <f t="shared" si="25"/>
        <v>1.7999999999999998</v>
      </c>
      <c r="BM25" s="29">
        <f t="shared" si="46"/>
        <v>6.6439999999999992</v>
      </c>
      <c r="BN25" s="28">
        <f>SBK!K24</f>
        <v>7.6</v>
      </c>
      <c r="BO25" s="4">
        <f t="shared" si="26"/>
        <v>5.3199999999999994</v>
      </c>
      <c r="BP25" s="4">
        <f>SBK!M24</f>
        <v>7.5</v>
      </c>
      <c r="BQ25" s="4">
        <f t="shared" si="27"/>
        <v>2.25</v>
      </c>
      <c r="BR25" s="29">
        <f t="shared" si="47"/>
        <v>7.5699999999999994</v>
      </c>
      <c r="BS25" s="28">
        <f>PJK!K24</f>
        <v>7.8599999999999994</v>
      </c>
      <c r="BT25" s="4">
        <f t="shared" si="28"/>
        <v>5.5019999999999989</v>
      </c>
      <c r="BU25" s="4">
        <f>PJK!M24</f>
        <v>8.5</v>
      </c>
      <c r="BV25" s="4">
        <f t="shared" si="29"/>
        <v>2.5499999999999998</v>
      </c>
      <c r="BW25" s="29">
        <f t="shared" si="48"/>
        <v>8.0519999999999996</v>
      </c>
      <c r="BX25" s="28">
        <f>BIG!K24</f>
        <v>6.1</v>
      </c>
      <c r="BY25" s="4">
        <f t="shared" si="30"/>
        <v>4.2699999999999996</v>
      </c>
      <c r="BZ25" s="4">
        <f>BIG!M24</f>
        <v>6</v>
      </c>
      <c r="CA25" s="4">
        <f t="shared" si="31"/>
        <v>1.7999999999999998</v>
      </c>
      <c r="CB25" s="29">
        <f t="shared" si="49"/>
        <v>6.0699999999999994</v>
      </c>
      <c r="CC25" s="28">
        <f>BDR!K24</f>
        <v>6.26</v>
      </c>
      <c r="CD25" s="4">
        <f t="shared" si="32"/>
        <v>4.3819999999999997</v>
      </c>
      <c r="CE25" s="4">
        <f>BDR!M24</f>
        <v>6</v>
      </c>
      <c r="CF25" s="4">
        <f t="shared" si="33"/>
        <v>1.7999999999999998</v>
      </c>
      <c r="CG25" s="37">
        <f t="shared" si="50"/>
        <v>6.1819999999999995</v>
      </c>
      <c r="CH25" s="36">
        <f t="shared" si="51"/>
        <v>99.434399999999997</v>
      </c>
      <c r="CI25" s="4">
        <f t="shared" si="52"/>
        <v>7.124133333333333</v>
      </c>
      <c r="CJ25" s="4">
        <f t="shared" si="53"/>
        <v>7.1024571428571424</v>
      </c>
      <c r="CK25" s="31"/>
    </row>
    <row r="26" spans="1:89" ht="21.95" customHeight="1" x14ac:dyDescent="0.25">
      <c r="A26" s="27">
        <v>17</v>
      </c>
      <c r="B26" s="3" t="str">
        <f>'[1]BIODATA PESERTA (2)'!$C20</f>
        <v>80-162-017-8</v>
      </c>
      <c r="C26" s="26" t="str">
        <f>'[1]BIODATA PESERTA (2)'!$E20</f>
        <v>MUHAMMAD FATHONIL KIROM</v>
      </c>
      <c r="D26" s="28">
        <f>QH!K25</f>
        <v>7.9</v>
      </c>
      <c r="E26" s="4">
        <f t="shared" si="0"/>
        <v>5.53</v>
      </c>
      <c r="F26" s="4">
        <f>QH!M25</f>
        <v>6.4</v>
      </c>
      <c r="G26" s="4">
        <f t="shared" si="1"/>
        <v>1.92</v>
      </c>
      <c r="H26" s="29">
        <f t="shared" si="34"/>
        <v>7.45</v>
      </c>
      <c r="I26" s="28">
        <f>AA!K25</f>
        <v>8.1199999999999992</v>
      </c>
      <c r="J26" s="4">
        <f t="shared" si="2"/>
        <v>5.6839999999999993</v>
      </c>
      <c r="K26" s="4">
        <f>AA!M25</f>
        <v>6.2</v>
      </c>
      <c r="L26" s="4">
        <f t="shared" si="3"/>
        <v>1.8599999999999999</v>
      </c>
      <c r="M26" s="29">
        <f t="shared" si="35"/>
        <v>7.5439999999999987</v>
      </c>
      <c r="N26" s="28">
        <f>FQ!K25</f>
        <v>8.24</v>
      </c>
      <c r="O26" s="4">
        <f t="shared" si="4"/>
        <v>5.7679999999999998</v>
      </c>
      <c r="P26" s="4">
        <f>FQ!M25</f>
        <v>6.8</v>
      </c>
      <c r="Q26" s="4">
        <f t="shared" si="5"/>
        <v>2.04</v>
      </c>
      <c r="R26" s="29">
        <f t="shared" si="36"/>
        <v>7.8079999999999998</v>
      </c>
      <c r="S26" s="28">
        <f>SKI!K25</f>
        <v>7.2800000000000011</v>
      </c>
      <c r="T26" s="4">
        <f t="shared" si="6"/>
        <v>5.0960000000000001</v>
      </c>
      <c r="U26" s="4">
        <f>SKI!M25</f>
        <v>6</v>
      </c>
      <c r="V26" s="4">
        <f t="shared" si="7"/>
        <v>1.7999999999999998</v>
      </c>
      <c r="W26" s="29">
        <f t="shared" si="37"/>
        <v>6.8959999999999999</v>
      </c>
      <c r="X26" s="28">
        <f>BA!K25</f>
        <v>7.82</v>
      </c>
      <c r="Y26" s="4">
        <f t="shared" si="8"/>
        <v>5.4740000000000002</v>
      </c>
      <c r="Z26" s="4">
        <f>BA!M25</f>
        <v>6</v>
      </c>
      <c r="AA26" s="4">
        <f t="shared" si="9"/>
        <v>1.7999999999999998</v>
      </c>
      <c r="AB26" s="29">
        <f t="shared" si="38"/>
        <v>7.274</v>
      </c>
      <c r="AC26" s="28">
        <f>PKN!K25</f>
        <v>7.42</v>
      </c>
      <c r="AD26" s="4">
        <f t="shared" si="10"/>
        <v>5.194</v>
      </c>
      <c r="AE26" s="4">
        <f>PKN!M25</f>
        <v>6.4</v>
      </c>
      <c r="AF26" s="4">
        <f t="shared" si="11"/>
        <v>1.92</v>
      </c>
      <c r="AG26" s="30">
        <f t="shared" si="39"/>
        <v>7.1139999999999999</v>
      </c>
      <c r="AH26" s="28">
        <f>BID!K25</f>
        <v>7.5</v>
      </c>
      <c r="AI26" s="4">
        <f t="shared" si="12"/>
        <v>5.25</v>
      </c>
      <c r="AJ26" s="4">
        <f>BID!M25</f>
        <v>6</v>
      </c>
      <c r="AK26" s="4">
        <f t="shared" si="13"/>
        <v>1.7999999999999998</v>
      </c>
      <c r="AL26" s="4">
        <f t="shared" si="40"/>
        <v>7.05</v>
      </c>
      <c r="AM26" s="4">
        <f t="shared" si="14"/>
        <v>4.9349999999999996</v>
      </c>
      <c r="AN26" s="4">
        <f>UN!C23</f>
        <v>6</v>
      </c>
      <c r="AO26" s="4">
        <f t="shared" si="15"/>
        <v>1.7999999999999998</v>
      </c>
      <c r="AP26" s="29">
        <f t="shared" si="41"/>
        <v>6.7349999999999994</v>
      </c>
      <c r="AQ26" s="28">
        <f>MTK!K25</f>
        <v>7.660000000000001</v>
      </c>
      <c r="AR26" s="4">
        <f t="shared" si="16"/>
        <v>5.3620000000000001</v>
      </c>
      <c r="AS26" s="4">
        <f>MTK!M25</f>
        <v>4</v>
      </c>
      <c r="AT26" s="4">
        <f t="shared" si="17"/>
        <v>1.2</v>
      </c>
      <c r="AU26" s="4">
        <f t="shared" si="42"/>
        <v>6.5620000000000003</v>
      </c>
      <c r="AV26" s="4">
        <f t="shared" si="18"/>
        <v>4.5933999999999999</v>
      </c>
      <c r="AW26" s="4">
        <f>UN!F23</f>
        <v>4</v>
      </c>
      <c r="AX26" s="4">
        <f t="shared" si="19"/>
        <v>1.2</v>
      </c>
      <c r="AY26" s="29">
        <f t="shared" si="43"/>
        <v>5.7934000000000001</v>
      </c>
      <c r="AZ26" s="28">
        <f>IPA!K25</f>
        <v>7.660000000000001</v>
      </c>
      <c r="BA26" s="4">
        <f t="shared" si="20"/>
        <v>5.3620000000000001</v>
      </c>
      <c r="BB26" s="4">
        <f>IPA!M25</f>
        <v>7</v>
      </c>
      <c r="BC26" s="4">
        <f t="shared" si="21"/>
        <v>2.1</v>
      </c>
      <c r="BD26" s="4">
        <f t="shared" si="44"/>
        <v>7.4619999999999997</v>
      </c>
      <c r="BE26" s="4">
        <f t="shared" si="22"/>
        <v>5.2233999999999998</v>
      </c>
      <c r="BF26" s="4">
        <f>UN!I23</f>
        <v>7</v>
      </c>
      <c r="BG26" s="4">
        <f t="shared" si="23"/>
        <v>2.1</v>
      </c>
      <c r="BH26" s="29">
        <f t="shared" si="45"/>
        <v>7.3233999999999995</v>
      </c>
      <c r="BI26" s="28">
        <f>IPS!K25</f>
        <v>6.9</v>
      </c>
      <c r="BJ26" s="4">
        <f t="shared" si="24"/>
        <v>4.83</v>
      </c>
      <c r="BK26" s="4">
        <f>IPS!M25</f>
        <v>7.6</v>
      </c>
      <c r="BL26" s="4">
        <f t="shared" si="25"/>
        <v>2.2799999999999998</v>
      </c>
      <c r="BM26" s="29">
        <f t="shared" si="46"/>
        <v>7.1099999999999994</v>
      </c>
      <c r="BN26" s="28">
        <f>SBK!K25</f>
        <v>7.8400000000000007</v>
      </c>
      <c r="BO26" s="4">
        <f t="shared" si="26"/>
        <v>5.4880000000000004</v>
      </c>
      <c r="BP26" s="4">
        <f>SBK!M25</f>
        <v>7.5</v>
      </c>
      <c r="BQ26" s="4">
        <f t="shared" si="27"/>
        <v>2.25</v>
      </c>
      <c r="BR26" s="29">
        <f t="shared" si="47"/>
        <v>7.7380000000000004</v>
      </c>
      <c r="BS26" s="28">
        <f>PJK!K25</f>
        <v>7.7</v>
      </c>
      <c r="BT26" s="4">
        <f t="shared" si="28"/>
        <v>5.39</v>
      </c>
      <c r="BU26" s="4">
        <f>PJK!M25</f>
        <v>8.5</v>
      </c>
      <c r="BV26" s="4">
        <f t="shared" si="29"/>
        <v>2.5499999999999998</v>
      </c>
      <c r="BW26" s="29">
        <f t="shared" si="48"/>
        <v>7.9399999999999995</v>
      </c>
      <c r="BX26" s="28">
        <f>BIG!K25</f>
        <v>6.76</v>
      </c>
      <c r="BY26" s="4">
        <f t="shared" si="30"/>
        <v>4.7319999999999993</v>
      </c>
      <c r="BZ26" s="4">
        <f>BIG!M25</f>
        <v>6</v>
      </c>
      <c r="CA26" s="4">
        <f t="shared" si="31"/>
        <v>1.7999999999999998</v>
      </c>
      <c r="CB26" s="29">
        <f t="shared" si="49"/>
        <v>6.5319999999999991</v>
      </c>
      <c r="CC26" s="28">
        <f>BDR!K25</f>
        <v>6.76</v>
      </c>
      <c r="CD26" s="4">
        <f t="shared" si="32"/>
        <v>4.7319999999999993</v>
      </c>
      <c r="CE26" s="4">
        <f>BDR!M25</f>
        <v>6.4</v>
      </c>
      <c r="CF26" s="4">
        <f t="shared" si="33"/>
        <v>1.92</v>
      </c>
      <c r="CG26" s="37">
        <f t="shared" si="50"/>
        <v>6.6519999999999992</v>
      </c>
      <c r="CH26" s="36">
        <f t="shared" si="51"/>
        <v>101.13199999999999</v>
      </c>
      <c r="CI26" s="4">
        <f t="shared" si="52"/>
        <v>6.6172666666666657</v>
      </c>
      <c r="CJ26" s="4">
        <f t="shared" si="53"/>
        <v>7.2237142857142862</v>
      </c>
      <c r="CK26" s="31"/>
    </row>
    <row r="27" spans="1:89" ht="21.95" customHeight="1" x14ac:dyDescent="0.25">
      <c r="A27" s="27">
        <v>18</v>
      </c>
      <c r="B27" s="3" t="str">
        <f>'[1]BIODATA PESERTA (2)'!$C21</f>
        <v>80-162-018-7</v>
      </c>
      <c r="C27" s="26" t="str">
        <f>'[1]BIODATA PESERTA (2)'!$E21</f>
        <v>MUHAMMAD FEBRI ARJUNAIDI</v>
      </c>
      <c r="D27" s="28">
        <f>QH!K26</f>
        <v>7.4719999999999995</v>
      </c>
      <c r="E27" s="4">
        <f t="shared" si="0"/>
        <v>5.2303999999999995</v>
      </c>
      <c r="F27" s="4">
        <f>QH!M26</f>
        <v>6.4</v>
      </c>
      <c r="G27" s="4">
        <f t="shared" si="1"/>
        <v>1.92</v>
      </c>
      <c r="H27" s="29">
        <f t="shared" si="34"/>
        <v>7.1503999999999994</v>
      </c>
      <c r="I27" s="28">
        <f>AA!K26</f>
        <v>7.74</v>
      </c>
      <c r="J27" s="4">
        <f t="shared" si="2"/>
        <v>5.4180000000000001</v>
      </c>
      <c r="K27" s="4">
        <f>AA!M26</f>
        <v>7</v>
      </c>
      <c r="L27" s="4">
        <f t="shared" si="3"/>
        <v>2.1</v>
      </c>
      <c r="M27" s="29">
        <f t="shared" si="35"/>
        <v>7.5180000000000007</v>
      </c>
      <c r="N27" s="28">
        <f>FQ!K26</f>
        <v>7.9800000000000013</v>
      </c>
      <c r="O27" s="4">
        <f t="shared" si="4"/>
        <v>5.5860000000000003</v>
      </c>
      <c r="P27" s="4">
        <f>FQ!M26</f>
        <v>7.4</v>
      </c>
      <c r="Q27" s="4">
        <f t="shared" si="5"/>
        <v>2.2200000000000002</v>
      </c>
      <c r="R27" s="29">
        <f t="shared" si="36"/>
        <v>7.8060000000000009</v>
      </c>
      <c r="S27" s="28">
        <f>SKI!K26</f>
        <v>7.4</v>
      </c>
      <c r="T27" s="4">
        <f t="shared" si="6"/>
        <v>5.18</v>
      </c>
      <c r="U27" s="4">
        <f>SKI!M26</f>
        <v>6</v>
      </c>
      <c r="V27" s="4">
        <f t="shared" si="7"/>
        <v>1.7999999999999998</v>
      </c>
      <c r="W27" s="29">
        <f t="shared" si="37"/>
        <v>6.9799999999999995</v>
      </c>
      <c r="X27" s="28">
        <f>BA!K26</f>
        <v>7</v>
      </c>
      <c r="Y27" s="4">
        <f t="shared" si="8"/>
        <v>4.8999999999999995</v>
      </c>
      <c r="Z27" s="4">
        <f>BA!M26</f>
        <v>6</v>
      </c>
      <c r="AA27" s="4">
        <f t="shared" si="9"/>
        <v>1.7999999999999998</v>
      </c>
      <c r="AB27" s="29">
        <f t="shared" si="38"/>
        <v>6.6999999999999993</v>
      </c>
      <c r="AC27" s="28">
        <f>PKN!K26</f>
        <v>6.5600000000000005</v>
      </c>
      <c r="AD27" s="4">
        <f t="shared" si="10"/>
        <v>4.5919999999999996</v>
      </c>
      <c r="AE27" s="4">
        <f>PKN!M26</f>
        <v>6</v>
      </c>
      <c r="AF27" s="4">
        <f t="shared" si="11"/>
        <v>1.7999999999999998</v>
      </c>
      <c r="AG27" s="30">
        <f t="shared" si="39"/>
        <v>6.3919999999999995</v>
      </c>
      <c r="AH27" s="28">
        <f>BID!K26</f>
        <v>7.1</v>
      </c>
      <c r="AI27" s="4">
        <f t="shared" si="12"/>
        <v>4.97</v>
      </c>
      <c r="AJ27" s="4">
        <f>BID!M26</f>
        <v>7.2</v>
      </c>
      <c r="AK27" s="4">
        <f t="shared" si="13"/>
        <v>2.16</v>
      </c>
      <c r="AL27" s="4">
        <f t="shared" si="40"/>
        <v>7.13</v>
      </c>
      <c r="AM27" s="4">
        <f t="shared" si="14"/>
        <v>4.9909999999999997</v>
      </c>
      <c r="AN27" s="4">
        <f>UN!C24</f>
        <v>7.2</v>
      </c>
      <c r="AO27" s="4">
        <f t="shared" si="15"/>
        <v>2.16</v>
      </c>
      <c r="AP27" s="29">
        <f t="shared" si="41"/>
        <v>7.1509999999999998</v>
      </c>
      <c r="AQ27" s="28">
        <f>MTK!K26</f>
        <v>7.12</v>
      </c>
      <c r="AR27" s="4">
        <f t="shared" si="16"/>
        <v>4.984</v>
      </c>
      <c r="AS27" s="4">
        <f>MTK!M26</f>
        <v>6</v>
      </c>
      <c r="AT27" s="4">
        <f t="shared" si="17"/>
        <v>1.7999999999999998</v>
      </c>
      <c r="AU27" s="4">
        <f t="shared" si="42"/>
        <v>6.7839999999999998</v>
      </c>
      <c r="AV27" s="4">
        <f t="shared" si="18"/>
        <v>4.7487999999999992</v>
      </c>
      <c r="AW27" s="4">
        <f>UN!F24</f>
        <v>6</v>
      </c>
      <c r="AX27" s="4">
        <f t="shared" si="19"/>
        <v>1.7999999999999998</v>
      </c>
      <c r="AY27" s="29">
        <f t="shared" si="43"/>
        <v>6.5487999999999991</v>
      </c>
      <c r="AZ27" s="28">
        <f>IPA!K26</f>
        <v>7.3599999999999994</v>
      </c>
      <c r="BA27" s="4">
        <f t="shared" si="20"/>
        <v>5.1519999999999992</v>
      </c>
      <c r="BB27" s="4">
        <f>IPA!M26</f>
        <v>7.25</v>
      </c>
      <c r="BC27" s="4">
        <f t="shared" si="21"/>
        <v>2.1749999999999998</v>
      </c>
      <c r="BD27" s="4">
        <f t="shared" si="44"/>
        <v>7.3269999999999991</v>
      </c>
      <c r="BE27" s="4">
        <f t="shared" si="22"/>
        <v>5.1288999999999989</v>
      </c>
      <c r="BF27" s="4">
        <f>UN!I24</f>
        <v>7.25</v>
      </c>
      <c r="BG27" s="4">
        <f t="shared" si="23"/>
        <v>2.1749999999999998</v>
      </c>
      <c r="BH27" s="29">
        <f t="shared" si="45"/>
        <v>7.3038999999999987</v>
      </c>
      <c r="BI27" s="28">
        <f>IPS!K26</f>
        <v>6.8</v>
      </c>
      <c r="BJ27" s="4">
        <f t="shared" si="24"/>
        <v>4.76</v>
      </c>
      <c r="BK27" s="4">
        <f>IPS!M26</f>
        <v>6.8</v>
      </c>
      <c r="BL27" s="4">
        <f t="shared" si="25"/>
        <v>2.04</v>
      </c>
      <c r="BM27" s="29">
        <f t="shared" si="46"/>
        <v>6.8</v>
      </c>
      <c r="BN27" s="28">
        <f>SBK!K26</f>
        <v>7.8599999999999994</v>
      </c>
      <c r="BO27" s="4">
        <f t="shared" si="26"/>
        <v>5.5019999999999989</v>
      </c>
      <c r="BP27" s="4">
        <f>SBK!M26</f>
        <v>7.5</v>
      </c>
      <c r="BQ27" s="4">
        <f t="shared" si="27"/>
        <v>2.25</v>
      </c>
      <c r="BR27" s="29">
        <f t="shared" si="47"/>
        <v>7.7519999999999989</v>
      </c>
      <c r="BS27" s="28">
        <f>PJK!K26</f>
        <v>7.7</v>
      </c>
      <c r="BT27" s="4">
        <f t="shared" si="28"/>
        <v>5.39</v>
      </c>
      <c r="BU27" s="4">
        <f>PJK!M26</f>
        <v>8</v>
      </c>
      <c r="BV27" s="4">
        <f t="shared" si="29"/>
        <v>2.4</v>
      </c>
      <c r="BW27" s="29">
        <f t="shared" si="48"/>
        <v>7.7899999999999991</v>
      </c>
      <c r="BX27" s="28">
        <f>BIG!K26</f>
        <v>6.1</v>
      </c>
      <c r="BY27" s="4">
        <f t="shared" si="30"/>
        <v>4.2699999999999996</v>
      </c>
      <c r="BZ27" s="4">
        <f>BIG!M26</f>
        <v>6</v>
      </c>
      <c r="CA27" s="4">
        <f t="shared" si="31"/>
        <v>1.7999999999999998</v>
      </c>
      <c r="CB27" s="29">
        <f t="shared" si="49"/>
        <v>6.0699999999999994</v>
      </c>
      <c r="CC27" s="28">
        <f>BDR!K26</f>
        <v>6.4599999999999991</v>
      </c>
      <c r="CD27" s="4">
        <f t="shared" si="32"/>
        <v>4.5219999999999994</v>
      </c>
      <c r="CE27" s="4">
        <f>BDR!M26</f>
        <v>6</v>
      </c>
      <c r="CF27" s="4">
        <f t="shared" si="33"/>
        <v>1.7999999999999998</v>
      </c>
      <c r="CG27" s="37">
        <f t="shared" si="50"/>
        <v>6.3219999999999992</v>
      </c>
      <c r="CH27" s="36">
        <f t="shared" si="51"/>
        <v>98.5214</v>
      </c>
      <c r="CI27" s="4">
        <f t="shared" si="52"/>
        <v>7.0012333333333325</v>
      </c>
      <c r="CJ27" s="4">
        <f t="shared" si="53"/>
        <v>7.0372428571428571</v>
      </c>
      <c r="CK27" s="31"/>
    </row>
    <row r="28" spans="1:89" ht="21.95" customHeight="1" x14ac:dyDescent="0.25">
      <c r="A28" s="27">
        <v>19</v>
      </c>
      <c r="B28" s="3" t="str">
        <f>'[1]BIODATA PESERTA (2)'!$C22</f>
        <v>80-162-019-6</v>
      </c>
      <c r="C28" s="26" t="str">
        <f>'[1]BIODATA PESERTA (2)'!$E22</f>
        <v>RIFKI NUR AISYAH</v>
      </c>
      <c r="D28" s="28">
        <f>QH!K27</f>
        <v>8.1</v>
      </c>
      <c r="E28" s="4">
        <f t="shared" si="0"/>
        <v>5.669999999999999</v>
      </c>
      <c r="F28" s="4">
        <f>QH!M27</f>
        <v>8.8000000000000007</v>
      </c>
      <c r="G28" s="4">
        <f t="shared" si="1"/>
        <v>2.64</v>
      </c>
      <c r="H28" s="29">
        <f t="shared" si="34"/>
        <v>8.3099999999999987</v>
      </c>
      <c r="I28" s="28">
        <f>AA!K27</f>
        <v>8.0599999999999987</v>
      </c>
      <c r="J28" s="4">
        <f t="shared" si="2"/>
        <v>5.6419999999999986</v>
      </c>
      <c r="K28" s="4">
        <f>AA!M27</f>
        <v>8.6</v>
      </c>
      <c r="L28" s="4">
        <f t="shared" si="3"/>
        <v>2.5799999999999996</v>
      </c>
      <c r="M28" s="29">
        <f t="shared" si="35"/>
        <v>8.2219999999999978</v>
      </c>
      <c r="N28" s="28">
        <f>FQ!K27</f>
        <v>7.7</v>
      </c>
      <c r="O28" s="4">
        <f t="shared" si="4"/>
        <v>5.39</v>
      </c>
      <c r="P28" s="4">
        <f>FQ!M27</f>
        <v>7</v>
      </c>
      <c r="Q28" s="4">
        <f t="shared" si="5"/>
        <v>2.1</v>
      </c>
      <c r="R28" s="29">
        <f t="shared" si="36"/>
        <v>7.49</v>
      </c>
      <c r="S28" s="28">
        <f>SKI!K27</f>
        <v>7.1599999999999993</v>
      </c>
      <c r="T28" s="4">
        <f t="shared" si="6"/>
        <v>5.0119999999999996</v>
      </c>
      <c r="U28" s="4">
        <f>SKI!M27</f>
        <v>6.4</v>
      </c>
      <c r="V28" s="4">
        <f t="shared" si="7"/>
        <v>1.92</v>
      </c>
      <c r="W28" s="29">
        <f t="shared" si="37"/>
        <v>6.9319999999999995</v>
      </c>
      <c r="X28" s="28">
        <f>BA!K27</f>
        <v>8.0599999999999987</v>
      </c>
      <c r="Y28" s="4">
        <f t="shared" si="8"/>
        <v>5.6419999999999986</v>
      </c>
      <c r="Z28" s="4">
        <f>BA!M27</f>
        <v>6</v>
      </c>
      <c r="AA28" s="4">
        <f t="shared" si="9"/>
        <v>1.7999999999999998</v>
      </c>
      <c r="AB28" s="29">
        <f t="shared" si="38"/>
        <v>7.4419999999999984</v>
      </c>
      <c r="AC28" s="28">
        <f>PKN!K27</f>
        <v>7.1</v>
      </c>
      <c r="AD28" s="4">
        <f t="shared" si="10"/>
        <v>4.97</v>
      </c>
      <c r="AE28" s="4">
        <f>PKN!M27</f>
        <v>7</v>
      </c>
      <c r="AF28" s="4">
        <f t="shared" si="11"/>
        <v>2.1</v>
      </c>
      <c r="AG28" s="30">
        <f t="shared" si="39"/>
        <v>7.07</v>
      </c>
      <c r="AH28" s="28">
        <f>BID!K27</f>
        <v>7.7200000000000006</v>
      </c>
      <c r="AI28" s="4">
        <f t="shared" si="12"/>
        <v>5.4039999999999999</v>
      </c>
      <c r="AJ28" s="4">
        <f>BID!M27</f>
        <v>7.2</v>
      </c>
      <c r="AK28" s="4">
        <f t="shared" si="13"/>
        <v>2.16</v>
      </c>
      <c r="AL28" s="4">
        <f t="shared" si="40"/>
        <v>7.5640000000000001</v>
      </c>
      <c r="AM28" s="4">
        <f t="shared" si="14"/>
        <v>5.2947999999999995</v>
      </c>
      <c r="AN28" s="4">
        <f>UN!C25</f>
        <v>7.2</v>
      </c>
      <c r="AO28" s="4">
        <f t="shared" si="15"/>
        <v>2.16</v>
      </c>
      <c r="AP28" s="29">
        <f t="shared" si="41"/>
        <v>7.4547999999999996</v>
      </c>
      <c r="AQ28" s="28">
        <f>MTK!K27</f>
        <v>6.9799999999999995</v>
      </c>
      <c r="AR28" s="4">
        <f t="shared" si="16"/>
        <v>4.8859999999999992</v>
      </c>
      <c r="AS28" s="4">
        <f>MTK!M27</f>
        <v>7</v>
      </c>
      <c r="AT28" s="4">
        <f t="shared" si="17"/>
        <v>2.1</v>
      </c>
      <c r="AU28" s="4">
        <f t="shared" si="42"/>
        <v>6.9859999999999989</v>
      </c>
      <c r="AV28" s="4">
        <f t="shared" si="18"/>
        <v>4.8901999999999992</v>
      </c>
      <c r="AW28" s="4">
        <f>UN!F25</f>
        <v>7</v>
      </c>
      <c r="AX28" s="4">
        <f t="shared" si="19"/>
        <v>2.1</v>
      </c>
      <c r="AY28" s="29">
        <f t="shared" si="43"/>
        <v>6.9901999999999997</v>
      </c>
      <c r="AZ28" s="28">
        <f>IPA!K27</f>
        <v>7.58</v>
      </c>
      <c r="BA28" s="4">
        <f t="shared" si="20"/>
        <v>5.306</v>
      </c>
      <c r="BB28" s="4">
        <f>IPA!M27</f>
        <v>8.25</v>
      </c>
      <c r="BC28" s="4">
        <f t="shared" si="21"/>
        <v>2.4750000000000001</v>
      </c>
      <c r="BD28" s="4">
        <f t="shared" si="44"/>
        <v>7.7810000000000006</v>
      </c>
      <c r="BE28" s="4">
        <f t="shared" si="22"/>
        <v>5.4466999999999999</v>
      </c>
      <c r="BF28" s="4">
        <f>UN!I25</f>
        <v>8.25</v>
      </c>
      <c r="BG28" s="4">
        <f t="shared" si="23"/>
        <v>2.4750000000000001</v>
      </c>
      <c r="BH28" s="29">
        <f t="shared" si="45"/>
        <v>7.9216999999999995</v>
      </c>
      <c r="BI28" s="28">
        <f>IPS!K27</f>
        <v>6.94</v>
      </c>
      <c r="BJ28" s="4">
        <f t="shared" si="24"/>
        <v>4.8579999999999997</v>
      </c>
      <c r="BK28" s="4">
        <f>IPS!M27</f>
        <v>6</v>
      </c>
      <c r="BL28" s="4">
        <f t="shared" si="25"/>
        <v>1.7999999999999998</v>
      </c>
      <c r="BM28" s="29">
        <f t="shared" si="46"/>
        <v>6.6579999999999995</v>
      </c>
      <c r="BN28" s="28">
        <f>SBK!K27</f>
        <v>7.8599999999999994</v>
      </c>
      <c r="BO28" s="4">
        <f t="shared" si="26"/>
        <v>5.5019999999999989</v>
      </c>
      <c r="BP28" s="4">
        <f>SBK!M27</f>
        <v>7.5</v>
      </c>
      <c r="BQ28" s="4">
        <f t="shared" si="27"/>
        <v>2.25</v>
      </c>
      <c r="BR28" s="29">
        <f t="shared" si="47"/>
        <v>7.7519999999999989</v>
      </c>
      <c r="BS28" s="28">
        <f>PJK!K27</f>
        <v>7.8</v>
      </c>
      <c r="BT28" s="4">
        <f t="shared" si="28"/>
        <v>5.46</v>
      </c>
      <c r="BU28" s="4">
        <f>PJK!M27</f>
        <v>8</v>
      </c>
      <c r="BV28" s="4">
        <f t="shared" si="29"/>
        <v>2.4</v>
      </c>
      <c r="BW28" s="29">
        <f t="shared" si="48"/>
        <v>7.8599999999999994</v>
      </c>
      <c r="BX28" s="28">
        <f>BIG!K27</f>
        <v>6.4</v>
      </c>
      <c r="BY28" s="4">
        <f t="shared" si="30"/>
        <v>4.4799999999999995</v>
      </c>
      <c r="BZ28" s="4">
        <f>BIG!M27</f>
        <v>6</v>
      </c>
      <c r="CA28" s="4">
        <f t="shared" si="31"/>
        <v>1.7999999999999998</v>
      </c>
      <c r="CB28" s="29">
        <f t="shared" si="49"/>
        <v>6.2799999999999994</v>
      </c>
      <c r="CC28" s="28">
        <f>BDR!K27</f>
        <v>7.2</v>
      </c>
      <c r="CD28" s="4">
        <f t="shared" si="32"/>
        <v>5.04</v>
      </c>
      <c r="CE28" s="4">
        <f>BDR!M27</f>
        <v>6.2</v>
      </c>
      <c r="CF28" s="4">
        <f t="shared" si="33"/>
        <v>1.8599999999999999</v>
      </c>
      <c r="CG28" s="37">
        <f t="shared" si="50"/>
        <v>6.9</v>
      </c>
      <c r="CH28" s="36">
        <f t="shared" si="51"/>
        <v>103.247</v>
      </c>
      <c r="CI28" s="4">
        <f t="shared" si="52"/>
        <v>7.4555666666666669</v>
      </c>
      <c r="CJ28" s="4">
        <f t="shared" si="53"/>
        <v>7.3747857142857134</v>
      </c>
      <c r="CK28" s="31"/>
    </row>
    <row r="29" spans="1:89" ht="21.95" customHeight="1" x14ac:dyDescent="0.25">
      <c r="A29" s="27">
        <v>20</v>
      </c>
      <c r="B29" s="3" t="str">
        <f>'[1]BIODATA PESERTA (2)'!$C23</f>
        <v>80-162-020-5</v>
      </c>
      <c r="C29" s="26" t="str">
        <f>'[1]BIODATA PESERTA (2)'!$E23</f>
        <v>RISA NABILA</v>
      </c>
      <c r="D29" s="28">
        <f>QH!K28</f>
        <v>8.02</v>
      </c>
      <c r="E29" s="4">
        <f t="shared" si="0"/>
        <v>5.613999999999999</v>
      </c>
      <c r="F29" s="4">
        <f>QH!M28</f>
        <v>6.8</v>
      </c>
      <c r="G29" s="4">
        <f t="shared" si="1"/>
        <v>2.04</v>
      </c>
      <c r="H29" s="29">
        <f t="shared" si="34"/>
        <v>7.653999999999999</v>
      </c>
      <c r="I29" s="28">
        <f>AA!K28</f>
        <v>8.1999999999999993</v>
      </c>
      <c r="J29" s="4">
        <f t="shared" si="2"/>
        <v>5.7399999999999993</v>
      </c>
      <c r="K29" s="4">
        <f>AA!M28</f>
        <v>7.6</v>
      </c>
      <c r="L29" s="4">
        <f t="shared" si="3"/>
        <v>2.2799999999999998</v>
      </c>
      <c r="M29" s="29">
        <f t="shared" si="35"/>
        <v>8.02</v>
      </c>
      <c r="N29" s="28">
        <f>FQ!K28</f>
        <v>8.379999999999999</v>
      </c>
      <c r="O29" s="4">
        <f t="shared" si="4"/>
        <v>5.8659999999999988</v>
      </c>
      <c r="P29" s="4">
        <f>FQ!M28</f>
        <v>7.8</v>
      </c>
      <c r="Q29" s="4">
        <f t="shared" si="5"/>
        <v>2.34</v>
      </c>
      <c r="R29" s="29">
        <f t="shared" si="36"/>
        <v>8.2059999999999995</v>
      </c>
      <c r="S29" s="28">
        <f>SKI!K28</f>
        <v>7.5780000000000003</v>
      </c>
      <c r="T29" s="4">
        <f t="shared" si="6"/>
        <v>5.3045999999999998</v>
      </c>
      <c r="U29" s="4">
        <f>SKI!M28</f>
        <v>6</v>
      </c>
      <c r="V29" s="4">
        <f t="shared" si="7"/>
        <v>1.7999999999999998</v>
      </c>
      <c r="W29" s="29">
        <f t="shared" si="37"/>
        <v>7.1045999999999996</v>
      </c>
      <c r="X29" s="28">
        <f>BA!K28</f>
        <v>7.6</v>
      </c>
      <c r="Y29" s="4">
        <f t="shared" si="8"/>
        <v>5.3199999999999994</v>
      </c>
      <c r="Z29" s="4">
        <f>BA!M28</f>
        <v>6</v>
      </c>
      <c r="AA29" s="4">
        <f t="shared" si="9"/>
        <v>1.7999999999999998</v>
      </c>
      <c r="AB29" s="29">
        <f t="shared" si="38"/>
        <v>7.1199999999999992</v>
      </c>
      <c r="AC29" s="28">
        <f>PKN!K28</f>
        <v>6.9</v>
      </c>
      <c r="AD29" s="4">
        <f t="shared" si="10"/>
        <v>4.83</v>
      </c>
      <c r="AE29" s="4">
        <f>PKN!M28</f>
        <v>6</v>
      </c>
      <c r="AF29" s="4">
        <f t="shared" si="11"/>
        <v>1.7999999999999998</v>
      </c>
      <c r="AG29" s="30">
        <f t="shared" si="39"/>
        <v>6.63</v>
      </c>
      <c r="AH29" s="28">
        <f>BID!K28</f>
        <v>8.0400000000000009</v>
      </c>
      <c r="AI29" s="4">
        <f t="shared" si="12"/>
        <v>5.6280000000000001</v>
      </c>
      <c r="AJ29" s="4">
        <f>BID!M28</f>
        <v>7</v>
      </c>
      <c r="AK29" s="4">
        <f t="shared" si="13"/>
        <v>2.1</v>
      </c>
      <c r="AL29" s="4">
        <f t="shared" si="40"/>
        <v>7.7279999999999998</v>
      </c>
      <c r="AM29" s="4">
        <f t="shared" si="14"/>
        <v>5.4095999999999993</v>
      </c>
      <c r="AN29" s="4">
        <f>UN!C26</f>
        <v>7</v>
      </c>
      <c r="AO29" s="4">
        <f t="shared" si="15"/>
        <v>2.1</v>
      </c>
      <c r="AP29" s="29">
        <f t="shared" si="41"/>
        <v>7.5095999999999989</v>
      </c>
      <c r="AQ29" s="28">
        <f>MTK!K28</f>
        <v>6.8599999999999994</v>
      </c>
      <c r="AR29" s="4">
        <f t="shared" si="16"/>
        <v>4.8019999999999996</v>
      </c>
      <c r="AS29" s="4">
        <f>MTK!M28</f>
        <v>5.5</v>
      </c>
      <c r="AT29" s="4">
        <f t="shared" si="17"/>
        <v>1.65</v>
      </c>
      <c r="AU29" s="4">
        <f t="shared" si="42"/>
        <v>6.452</v>
      </c>
      <c r="AV29" s="4">
        <f t="shared" si="18"/>
        <v>4.5164</v>
      </c>
      <c r="AW29" s="4">
        <f>UN!F26</f>
        <v>5.5</v>
      </c>
      <c r="AX29" s="4">
        <f t="shared" si="19"/>
        <v>1.65</v>
      </c>
      <c r="AY29" s="29">
        <f t="shared" si="43"/>
        <v>6.1663999999999994</v>
      </c>
      <c r="AZ29" s="28">
        <f>IPA!K28</f>
        <v>6.76</v>
      </c>
      <c r="BA29" s="4">
        <f t="shared" si="20"/>
        <v>4.7319999999999993</v>
      </c>
      <c r="BB29" s="4">
        <f>IPA!M28</f>
        <v>7.5</v>
      </c>
      <c r="BC29" s="4">
        <f t="shared" si="21"/>
        <v>2.25</v>
      </c>
      <c r="BD29" s="4">
        <f t="shared" si="44"/>
        <v>6.9819999999999993</v>
      </c>
      <c r="BE29" s="4">
        <f t="shared" si="22"/>
        <v>4.8873999999999995</v>
      </c>
      <c r="BF29" s="4">
        <f>UN!I26</f>
        <v>7.5</v>
      </c>
      <c r="BG29" s="4">
        <f t="shared" si="23"/>
        <v>2.25</v>
      </c>
      <c r="BH29" s="29">
        <f t="shared" si="45"/>
        <v>7.1373999999999995</v>
      </c>
      <c r="BI29" s="28">
        <f>IPS!K28</f>
        <v>6.58</v>
      </c>
      <c r="BJ29" s="4">
        <f t="shared" si="24"/>
        <v>4.6059999999999999</v>
      </c>
      <c r="BK29" s="4">
        <f>IPS!M28</f>
        <v>6</v>
      </c>
      <c r="BL29" s="4">
        <f t="shared" si="25"/>
        <v>1.7999999999999998</v>
      </c>
      <c r="BM29" s="29">
        <f t="shared" si="46"/>
        <v>6.4059999999999997</v>
      </c>
      <c r="BN29" s="28">
        <f>SBK!K28</f>
        <v>7.94</v>
      </c>
      <c r="BO29" s="4">
        <f t="shared" si="26"/>
        <v>5.5579999999999998</v>
      </c>
      <c r="BP29" s="4">
        <f>SBK!M28</f>
        <v>8</v>
      </c>
      <c r="BQ29" s="4">
        <f t="shared" si="27"/>
        <v>2.4</v>
      </c>
      <c r="BR29" s="29">
        <f t="shared" si="47"/>
        <v>7.9580000000000002</v>
      </c>
      <c r="BS29" s="28">
        <f>PJK!K28</f>
        <v>7.4</v>
      </c>
      <c r="BT29" s="4">
        <f t="shared" si="28"/>
        <v>5.18</v>
      </c>
      <c r="BU29" s="4">
        <f>PJK!M28</f>
        <v>8</v>
      </c>
      <c r="BV29" s="4">
        <f t="shared" si="29"/>
        <v>2.4</v>
      </c>
      <c r="BW29" s="29">
        <f t="shared" si="48"/>
        <v>7.58</v>
      </c>
      <c r="BX29" s="28">
        <f>BIG!K28</f>
        <v>6.4</v>
      </c>
      <c r="BY29" s="4">
        <f t="shared" si="30"/>
        <v>4.4799999999999995</v>
      </c>
      <c r="BZ29" s="4">
        <f>BIG!M28</f>
        <v>6.4</v>
      </c>
      <c r="CA29" s="4">
        <f t="shared" si="31"/>
        <v>1.92</v>
      </c>
      <c r="CB29" s="29">
        <f t="shared" si="49"/>
        <v>6.3999999999999995</v>
      </c>
      <c r="CC29" s="28">
        <f>BDR!K28</f>
        <v>7.2200000000000006</v>
      </c>
      <c r="CD29" s="4">
        <f t="shared" si="32"/>
        <v>5.0540000000000003</v>
      </c>
      <c r="CE29" s="4">
        <f>BDR!M28</f>
        <v>6.2</v>
      </c>
      <c r="CF29" s="4">
        <f t="shared" si="33"/>
        <v>1.8599999999999999</v>
      </c>
      <c r="CG29" s="37">
        <f t="shared" si="50"/>
        <v>6.9139999999999997</v>
      </c>
      <c r="CH29" s="36">
        <f t="shared" si="51"/>
        <v>101.15460000000002</v>
      </c>
      <c r="CI29" s="4">
        <f t="shared" si="52"/>
        <v>6.9377999999999993</v>
      </c>
      <c r="CJ29" s="4">
        <f t="shared" si="53"/>
        <v>7.2253285714285713</v>
      </c>
      <c r="CK29" s="31"/>
    </row>
    <row r="30" spans="1:89" ht="21.95" customHeight="1" x14ac:dyDescent="0.25">
      <c r="A30" s="27">
        <v>21</v>
      </c>
      <c r="B30" s="3" t="str">
        <f>'[1]BIODATA PESERTA (2)'!$C24</f>
        <v>80-162-021-4</v>
      </c>
      <c r="C30" s="26" t="str">
        <f>'[1]BIODATA PESERTA (2)'!$E24</f>
        <v>RIZKY NAFIL MURTADHO</v>
      </c>
      <c r="D30" s="28">
        <f>QH!K29</f>
        <v>8.0960000000000001</v>
      </c>
      <c r="E30" s="4">
        <f t="shared" si="0"/>
        <v>5.6671999999999993</v>
      </c>
      <c r="F30" s="4">
        <f>QH!M29</f>
        <v>7.4</v>
      </c>
      <c r="G30" s="4">
        <f t="shared" si="1"/>
        <v>2.2200000000000002</v>
      </c>
      <c r="H30" s="29">
        <f t="shared" si="34"/>
        <v>7.8872</v>
      </c>
      <c r="I30" s="28">
        <f>AA!K29</f>
        <v>8.2199999999999989</v>
      </c>
      <c r="J30" s="4">
        <f t="shared" si="2"/>
        <v>5.7539999999999987</v>
      </c>
      <c r="K30" s="4">
        <f>AA!M29</f>
        <v>7.8</v>
      </c>
      <c r="L30" s="4">
        <f t="shared" si="3"/>
        <v>2.34</v>
      </c>
      <c r="M30" s="29">
        <f t="shared" si="35"/>
        <v>8.0939999999999976</v>
      </c>
      <c r="N30" s="28">
        <f>FQ!K29</f>
        <v>8.36</v>
      </c>
      <c r="O30" s="4">
        <f t="shared" si="4"/>
        <v>5.8519999999999994</v>
      </c>
      <c r="P30" s="4">
        <f>FQ!M29</f>
        <v>7.8</v>
      </c>
      <c r="Q30" s="4">
        <f t="shared" si="5"/>
        <v>2.34</v>
      </c>
      <c r="R30" s="29">
        <f t="shared" si="36"/>
        <v>8.1920000000000002</v>
      </c>
      <c r="S30" s="28">
        <f>SKI!K29</f>
        <v>7.9879999999999995</v>
      </c>
      <c r="T30" s="4">
        <f t="shared" si="6"/>
        <v>5.5915999999999997</v>
      </c>
      <c r="U30" s="4">
        <f>SKI!M29</f>
        <v>6</v>
      </c>
      <c r="V30" s="4">
        <f t="shared" si="7"/>
        <v>1.7999999999999998</v>
      </c>
      <c r="W30" s="29">
        <f t="shared" si="37"/>
        <v>7.3915999999999995</v>
      </c>
      <c r="X30" s="28">
        <f>BA!K29</f>
        <v>7.62</v>
      </c>
      <c r="Y30" s="4">
        <f t="shared" si="8"/>
        <v>5.3339999999999996</v>
      </c>
      <c r="Z30" s="4">
        <f>BA!M29</f>
        <v>6</v>
      </c>
      <c r="AA30" s="4">
        <f t="shared" si="9"/>
        <v>1.7999999999999998</v>
      </c>
      <c r="AB30" s="29">
        <f t="shared" si="38"/>
        <v>7.1339999999999995</v>
      </c>
      <c r="AC30" s="28">
        <f>PKN!K29</f>
        <v>7.6</v>
      </c>
      <c r="AD30" s="4">
        <f t="shared" si="10"/>
        <v>5.3199999999999994</v>
      </c>
      <c r="AE30" s="4">
        <f>PKN!M29</f>
        <v>6</v>
      </c>
      <c r="AF30" s="4">
        <f t="shared" si="11"/>
        <v>1.7999999999999998</v>
      </c>
      <c r="AG30" s="30">
        <f t="shared" si="39"/>
        <v>7.1199999999999992</v>
      </c>
      <c r="AH30" s="28">
        <f>BID!K29</f>
        <v>7.9</v>
      </c>
      <c r="AI30" s="4">
        <f t="shared" si="12"/>
        <v>5.53</v>
      </c>
      <c r="AJ30" s="4">
        <f>BID!M29</f>
        <v>8.4</v>
      </c>
      <c r="AK30" s="4">
        <f t="shared" si="13"/>
        <v>2.52</v>
      </c>
      <c r="AL30" s="4">
        <f t="shared" si="40"/>
        <v>8.0500000000000007</v>
      </c>
      <c r="AM30" s="4">
        <f t="shared" si="14"/>
        <v>5.6349999999999998</v>
      </c>
      <c r="AN30" s="4">
        <f>UN!C27</f>
        <v>8.4</v>
      </c>
      <c r="AO30" s="4">
        <f t="shared" si="15"/>
        <v>2.52</v>
      </c>
      <c r="AP30" s="29">
        <f t="shared" si="41"/>
        <v>8.1549999999999994</v>
      </c>
      <c r="AQ30" s="28">
        <f>MTK!K29</f>
        <v>7.74</v>
      </c>
      <c r="AR30" s="4">
        <f t="shared" si="16"/>
        <v>5.4180000000000001</v>
      </c>
      <c r="AS30" s="4">
        <f>MTK!M29</f>
        <v>9.5</v>
      </c>
      <c r="AT30" s="4">
        <f t="shared" si="17"/>
        <v>2.85</v>
      </c>
      <c r="AU30" s="4">
        <f t="shared" si="42"/>
        <v>8.2680000000000007</v>
      </c>
      <c r="AV30" s="4">
        <f t="shared" si="18"/>
        <v>5.7876000000000003</v>
      </c>
      <c r="AW30" s="4">
        <f>UN!F27</f>
        <v>9.5</v>
      </c>
      <c r="AX30" s="4">
        <f t="shared" si="19"/>
        <v>2.85</v>
      </c>
      <c r="AY30" s="29">
        <f t="shared" si="43"/>
        <v>8.6376000000000008</v>
      </c>
      <c r="AZ30" s="28">
        <f>IPA!K29</f>
        <v>8.32</v>
      </c>
      <c r="BA30" s="4">
        <f t="shared" si="20"/>
        <v>5.8239999999999998</v>
      </c>
      <c r="BB30" s="4">
        <f>IPA!M29</f>
        <v>9.5</v>
      </c>
      <c r="BC30" s="4">
        <f t="shared" si="21"/>
        <v>2.85</v>
      </c>
      <c r="BD30" s="4">
        <f t="shared" si="44"/>
        <v>8.6739999999999995</v>
      </c>
      <c r="BE30" s="4">
        <f t="shared" si="22"/>
        <v>6.0717999999999996</v>
      </c>
      <c r="BF30" s="4">
        <f>UN!I27</f>
        <v>9.5</v>
      </c>
      <c r="BG30" s="4">
        <f t="shared" si="23"/>
        <v>2.85</v>
      </c>
      <c r="BH30" s="29">
        <f t="shared" si="45"/>
        <v>8.9217999999999993</v>
      </c>
      <c r="BI30" s="28">
        <f>IPS!K29</f>
        <v>7.3599999999999994</v>
      </c>
      <c r="BJ30" s="4">
        <f t="shared" si="24"/>
        <v>5.1519999999999992</v>
      </c>
      <c r="BK30" s="4">
        <f>IPS!M29</f>
        <v>7.2</v>
      </c>
      <c r="BL30" s="4">
        <f t="shared" si="25"/>
        <v>2.16</v>
      </c>
      <c r="BM30" s="29">
        <f t="shared" si="46"/>
        <v>7.3119999999999994</v>
      </c>
      <c r="BN30" s="28">
        <f>SBK!K29</f>
        <v>7.8</v>
      </c>
      <c r="BO30" s="4">
        <f t="shared" si="26"/>
        <v>5.46</v>
      </c>
      <c r="BP30" s="4">
        <f>SBK!M29</f>
        <v>7.5</v>
      </c>
      <c r="BQ30" s="4">
        <f t="shared" si="27"/>
        <v>2.25</v>
      </c>
      <c r="BR30" s="29">
        <f t="shared" si="47"/>
        <v>7.71</v>
      </c>
      <c r="BS30" s="28">
        <f>PJK!K29</f>
        <v>8.1</v>
      </c>
      <c r="BT30" s="4">
        <f t="shared" si="28"/>
        <v>5.669999999999999</v>
      </c>
      <c r="BU30" s="4">
        <f>PJK!M29</f>
        <v>8.5</v>
      </c>
      <c r="BV30" s="4">
        <f t="shared" si="29"/>
        <v>2.5499999999999998</v>
      </c>
      <c r="BW30" s="29">
        <f t="shared" si="48"/>
        <v>8.2199999999999989</v>
      </c>
      <c r="BX30" s="28">
        <f>BIG!K29</f>
        <v>7.4</v>
      </c>
      <c r="BY30" s="4">
        <f t="shared" si="30"/>
        <v>5.18</v>
      </c>
      <c r="BZ30" s="4">
        <f>BIG!M29</f>
        <v>6</v>
      </c>
      <c r="CA30" s="4">
        <f t="shared" si="31"/>
        <v>1.7999999999999998</v>
      </c>
      <c r="CB30" s="29">
        <f t="shared" si="49"/>
        <v>6.9799999999999995</v>
      </c>
      <c r="CC30" s="28">
        <f>BDR!K29</f>
        <v>7</v>
      </c>
      <c r="CD30" s="4">
        <f t="shared" si="32"/>
        <v>4.8999999999999995</v>
      </c>
      <c r="CE30" s="4">
        <f>BDR!M29</f>
        <v>7</v>
      </c>
      <c r="CF30" s="4">
        <f t="shared" si="33"/>
        <v>2.1</v>
      </c>
      <c r="CG30" s="37">
        <f t="shared" si="50"/>
        <v>7</v>
      </c>
      <c r="CH30" s="36">
        <f t="shared" si="51"/>
        <v>108.03279999999999</v>
      </c>
      <c r="CI30" s="4">
        <f t="shared" si="52"/>
        <v>8.5714666666666659</v>
      </c>
      <c r="CJ30" s="4">
        <f t="shared" si="53"/>
        <v>7.7166285714285721</v>
      </c>
      <c r="CK30" s="31"/>
    </row>
    <row r="31" spans="1:89" ht="21.95" customHeight="1" x14ac:dyDescent="0.25">
      <c r="A31" s="27">
        <v>22</v>
      </c>
      <c r="B31" s="3" t="str">
        <f>'[1]BIODATA PESERTA (2)'!$C25</f>
        <v>80-162-022-3</v>
      </c>
      <c r="C31" s="26" t="str">
        <f>'[1]BIODATA PESERTA (2)'!$E25</f>
        <v>SAYYIDATUS ZAAMAH</v>
      </c>
      <c r="D31" s="28">
        <f>QH!K30</f>
        <v>7.8520000000000012</v>
      </c>
      <c r="E31" s="4">
        <f t="shared" si="0"/>
        <v>5.4964000000000004</v>
      </c>
      <c r="F31" s="4">
        <f>QH!M30</f>
        <v>7</v>
      </c>
      <c r="G31" s="4">
        <f t="shared" si="1"/>
        <v>2.1</v>
      </c>
      <c r="H31" s="29">
        <f t="shared" si="34"/>
        <v>7.5964000000000009</v>
      </c>
      <c r="I31" s="28">
        <f>AA!K30</f>
        <v>8.1399999999999988</v>
      </c>
      <c r="J31" s="4">
        <f t="shared" si="2"/>
        <v>5.6979999999999986</v>
      </c>
      <c r="K31" s="4">
        <f>AA!M30</f>
        <v>7</v>
      </c>
      <c r="L31" s="4">
        <f t="shared" si="3"/>
        <v>2.1</v>
      </c>
      <c r="M31" s="29">
        <f t="shared" si="35"/>
        <v>7.7979999999999983</v>
      </c>
      <c r="N31" s="28">
        <f>FQ!K30</f>
        <v>8.0400000000000009</v>
      </c>
      <c r="O31" s="4">
        <f t="shared" si="4"/>
        <v>5.6280000000000001</v>
      </c>
      <c r="P31" s="4">
        <f>FQ!M30</f>
        <v>7</v>
      </c>
      <c r="Q31" s="4">
        <f t="shared" si="5"/>
        <v>2.1</v>
      </c>
      <c r="R31" s="29">
        <f t="shared" si="36"/>
        <v>7.7279999999999998</v>
      </c>
      <c r="S31" s="28">
        <f>SKI!K30</f>
        <v>7.8579999999999988</v>
      </c>
      <c r="T31" s="4">
        <f t="shared" si="6"/>
        <v>5.5005999999999986</v>
      </c>
      <c r="U31" s="4">
        <f>SKI!M30</f>
        <v>6</v>
      </c>
      <c r="V31" s="4">
        <f t="shared" si="7"/>
        <v>1.7999999999999998</v>
      </c>
      <c r="W31" s="29">
        <f t="shared" si="37"/>
        <v>7.3005999999999984</v>
      </c>
      <c r="X31" s="28">
        <f>BA!K30</f>
        <v>7.4</v>
      </c>
      <c r="Y31" s="4">
        <f t="shared" si="8"/>
        <v>5.18</v>
      </c>
      <c r="Z31" s="4">
        <f>BA!M30</f>
        <v>6</v>
      </c>
      <c r="AA31" s="4">
        <f t="shared" si="9"/>
        <v>1.7999999999999998</v>
      </c>
      <c r="AB31" s="29">
        <f t="shared" si="38"/>
        <v>6.9799999999999995</v>
      </c>
      <c r="AC31" s="28">
        <f>PKN!K30</f>
        <v>6.94</v>
      </c>
      <c r="AD31" s="4">
        <f t="shared" si="10"/>
        <v>4.8579999999999997</v>
      </c>
      <c r="AE31" s="4">
        <f>PKN!M30</f>
        <v>6</v>
      </c>
      <c r="AF31" s="4">
        <f t="shared" si="11"/>
        <v>1.7999999999999998</v>
      </c>
      <c r="AG31" s="30">
        <f t="shared" si="39"/>
        <v>6.6579999999999995</v>
      </c>
      <c r="AH31" s="28">
        <f>BID!K30</f>
        <v>8.1999999999999993</v>
      </c>
      <c r="AI31" s="4">
        <f t="shared" si="12"/>
        <v>5.7399999999999993</v>
      </c>
      <c r="AJ31" s="4">
        <f>BID!M30</f>
        <v>7</v>
      </c>
      <c r="AK31" s="4">
        <f t="shared" si="13"/>
        <v>2.1</v>
      </c>
      <c r="AL31" s="4">
        <f t="shared" si="40"/>
        <v>7.84</v>
      </c>
      <c r="AM31" s="4">
        <f t="shared" si="14"/>
        <v>5.4879999999999995</v>
      </c>
      <c r="AN31" s="4">
        <f>UN!C28</f>
        <v>7</v>
      </c>
      <c r="AO31" s="4">
        <f t="shared" si="15"/>
        <v>2.1</v>
      </c>
      <c r="AP31" s="29">
        <f t="shared" si="41"/>
        <v>7.5879999999999992</v>
      </c>
      <c r="AQ31" s="28">
        <f>MTK!K30</f>
        <v>7.0400000000000009</v>
      </c>
      <c r="AR31" s="4">
        <f t="shared" si="16"/>
        <v>4.9279999999999999</v>
      </c>
      <c r="AS31" s="4">
        <f>MTK!M30</f>
        <v>7.25</v>
      </c>
      <c r="AT31" s="4">
        <f t="shared" si="17"/>
        <v>2.1749999999999998</v>
      </c>
      <c r="AU31" s="4">
        <f t="shared" si="42"/>
        <v>7.1029999999999998</v>
      </c>
      <c r="AV31" s="4">
        <f t="shared" si="18"/>
        <v>4.9720999999999993</v>
      </c>
      <c r="AW31" s="4">
        <f>UN!F28</f>
        <v>7.25</v>
      </c>
      <c r="AX31" s="4">
        <f t="shared" si="19"/>
        <v>2.1749999999999998</v>
      </c>
      <c r="AY31" s="29">
        <f t="shared" si="43"/>
        <v>7.1470999999999991</v>
      </c>
      <c r="AZ31" s="28">
        <f>IPA!K30</f>
        <v>7.8400000000000007</v>
      </c>
      <c r="BA31" s="4">
        <f t="shared" si="20"/>
        <v>5.4880000000000004</v>
      </c>
      <c r="BB31" s="4">
        <f>IPA!M30</f>
        <v>7.25</v>
      </c>
      <c r="BC31" s="4">
        <f t="shared" si="21"/>
        <v>2.1749999999999998</v>
      </c>
      <c r="BD31" s="4">
        <f t="shared" si="44"/>
        <v>7.6630000000000003</v>
      </c>
      <c r="BE31" s="4">
        <f t="shared" si="22"/>
        <v>5.3640999999999996</v>
      </c>
      <c r="BF31" s="4">
        <f>UN!I28</f>
        <v>7.25</v>
      </c>
      <c r="BG31" s="4">
        <f t="shared" si="23"/>
        <v>2.1749999999999998</v>
      </c>
      <c r="BH31" s="29">
        <f t="shared" si="45"/>
        <v>7.5390999999999995</v>
      </c>
      <c r="BI31" s="28">
        <f>IPS!K30</f>
        <v>7.0199999999999987</v>
      </c>
      <c r="BJ31" s="4">
        <f t="shared" si="24"/>
        <v>4.9139999999999988</v>
      </c>
      <c r="BK31" s="4">
        <f>IPS!M30</f>
        <v>6</v>
      </c>
      <c r="BL31" s="4">
        <f t="shared" si="25"/>
        <v>1.7999999999999998</v>
      </c>
      <c r="BM31" s="29">
        <f t="shared" si="46"/>
        <v>6.7139999999999986</v>
      </c>
      <c r="BN31" s="28">
        <f>SBK!K30</f>
        <v>7.8</v>
      </c>
      <c r="BO31" s="4">
        <f t="shared" si="26"/>
        <v>5.46</v>
      </c>
      <c r="BP31" s="4">
        <f>SBK!M30</f>
        <v>7.5</v>
      </c>
      <c r="BQ31" s="4">
        <f t="shared" si="27"/>
        <v>2.25</v>
      </c>
      <c r="BR31" s="29">
        <f t="shared" si="47"/>
        <v>7.71</v>
      </c>
      <c r="BS31" s="28">
        <f>PJK!K30</f>
        <v>7.9</v>
      </c>
      <c r="BT31" s="4">
        <f t="shared" si="28"/>
        <v>5.53</v>
      </c>
      <c r="BU31" s="4">
        <f>PJK!M30</f>
        <v>8</v>
      </c>
      <c r="BV31" s="4">
        <f t="shared" si="29"/>
        <v>2.4</v>
      </c>
      <c r="BW31" s="29">
        <f t="shared" si="48"/>
        <v>7.93</v>
      </c>
      <c r="BX31" s="28">
        <f>BIG!K30</f>
        <v>7.06</v>
      </c>
      <c r="BY31" s="4">
        <f t="shared" si="30"/>
        <v>4.9419999999999993</v>
      </c>
      <c r="BZ31" s="4">
        <f>BIG!M30</f>
        <v>6</v>
      </c>
      <c r="CA31" s="4">
        <f t="shared" si="31"/>
        <v>1.7999999999999998</v>
      </c>
      <c r="CB31" s="29">
        <f t="shared" si="49"/>
        <v>6.7419999999999991</v>
      </c>
      <c r="CC31" s="28">
        <f>BDR!K30</f>
        <v>6.9599999999999991</v>
      </c>
      <c r="CD31" s="4">
        <f t="shared" si="32"/>
        <v>4.871999999999999</v>
      </c>
      <c r="CE31" s="4">
        <f>BDR!M30</f>
        <v>6</v>
      </c>
      <c r="CF31" s="4">
        <f t="shared" si="33"/>
        <v>1.7999999999999998</v>
      </c>
      <c r="CG31" s="37">
        <f t="shared" si="50"/>
        <v>6.6719999999999988</v>
      </c>
      <c r="CH31" s="36">
        <f t="shared" si="51"/>
        <v>102.43499999999999</v>
      </c>
      <c r="CI31" s="4">
        <f t="shared" si="52"/>
        <v>7.4247333333333332</v>
      </c>
      <c r="CJ31" s="4">
        <f t="shared" si="53"/>
        <v>7.3167857142857144</v>
      </c>
      <c r="CK31" s="31"/>
    </row>
    <row r="32" spans="1:89" ht="21.95" customHeight="1" x14ac:dyDescent="0.25">
      <c r="A32" s="27">
        <v>23</v>
      </c>
      <c r="B32" s="3" t="str">
        <f>'[1]BIODATA PESERTA (2)'!$C26</f>
        <v>80-162-023-2</v>
      </c>
      <c r="C32" s="26" t="str">
        <f>'[1]BIODATA PESERTA (2)'!$E26</f>
        <v>SITI SUAIBAH</v>
      </c>
      <c r="D32" s="28">
        <f>QH!K31</f>
        <v>8.2240000000000002</v>
      </c>
      <c r="E32" s="4">
        <f t="shared" si="0"/>
        <v>5.7568000000000001</v>
      </c>
      <c r="F32" s="4">
        <f>QH!M31</f>
        <v>6</v>
      </c>
      <c r="G32" s="4">
        <f t="shared" si="1"/>
        <v>1.7999999999999998</v>
      </c>
      <c r="H32" s="29">
        <f t="shared" si="34"/>
        <v>7.5568</v>
      </c>
      <c r="I32" s="28">
        <f>AA!K31</f>
        <v>8</v>
      </c>
      <c r="J32" s="4">
        <f t="shared" si="2"/>
        <v>5.6</v>
      </c>
      <c r="K32" s="4">
        <f>AA!M31</f>
        <v>8</v>
      </c>
      <c r="L32" s="4">
        <f t="shared" si="3"/>
        <v>2.4</v>
      </c>
      <c r="M32" s="29">
        <f t="shared" si="35"/>
        <v>8</v>
      </c>
      <c r="N32" s="28">
        <f>FQ!K31</f>
        <v>8.0599999999999987</v>
      </c>
      <c r="O32" s="4">
        <f t="shared" si="4"/>
        <v>5.6419999999999986</v>
      </c>
      <c r="P32" s="4">
        <f>FQ!M31</f>
        <v>6.2</v>
      </c>
      <c r="Q32" s="4">
        <f t="shared" si="5"/>
        <v>1.8599999999999999</v>
      </c>
      <c r="R32" s="29">
        <f t="shared" si="36"/>
        <v>7.5019999999999989</v>
      </c>
      <c r="S32" s="28">
        <f>SKI!K31</f>
        <v>7.1800000000000015</v>
      </c>
      <c r="T32" s="4">
        <f t="shared" si="6"/>
        <v>5.0260000000000007</v>
      </c>
      <c r="U32" s="4">
        <f>SKI!M31</f>
        <v>6</v>
      </c>
      <c r="V32" s="4">
        <f t="shared" si="7"/>
        <v>1.7999999999999998</v>
      </c>
      <c r="W32" s="29">
        <f t="shared" si="37"/>
        <v>6.8260000000000005</v>
      </c>
      <c r="X32" s="28">
        <f>BA!K31</f>
        <v>7.5</v>
      </c>
      <c r="Y32" s="4">
        <f t="shared" si="8"/>
        <v>5.25</v>
      </c>
      <c r="Z32" s="4">
        <f>BA!M31</f>
        <v>6</v>
      </c>
      <c r="AA32" s="4">
        <f t="shared" si="9"/>
        <v>1.7999999999999998</v>
      </c>
      <c r="AB32" s="29">
        <f t="shared" si="38"/>
        <v>7.05</v>
      </c>
      <c r="AC32" s="28">
        <f>PKN!K31</f>
        <v>6.7399999999999993</v>
      </c>
      <c r="AD32" s="4">
        <f t="shared" si="10"/>
        <v>4.7179999999999991</v>
      </c>
      <c r="AE32" s="4">
        <f>PKN!M31</f>
        <v>6</v>
      </c>
      <c r="AF32" s="4">
        <f t="shared" si="11"/>
        <v>1.7999999999999998</v>
      </c>
      <c r="AG32" s="30">
        <f t="shared" si="39"/>
        <v>6.5179999999999989</v>
      </c>
      <c r="AH32" s="28">
        <f>BID!K31</f>
        <v>7.5400000000000009</v>
      </c>
      <c r="AI32" s="4">
        <f t="shared" si="12"/>
        <v>5.2780000000000005</v>
      </c>
      <c r="AJ32" s="4">
        <f>BID!M31</f>
        <v>6.4</v>
      </c>
      <c r="AK32" s="4">
        <f t="shared" si="13"/>
        <v>1.92</v>
      </c>
      <c r="AL32" s="4">
        <f t="shared" si="40"/>
        <v>7.1980000000000004</v>
      </c>
      <c r="AM32" s="4">
        <f t="shared" si="14"/>
        <v>5.0385999999999997</v>
      </c>
      <c r="AN32" s="4">
        <f>UN!C29</f>
        <v>6.4</v>
      </c>
      <c r="AO32" s="4">
        <f t="shared" si="15"/>
        <v>1.92</v>
      </c>
      <c r="AP32" s="29">
        <f t="shared" si="41"/>
        <v>6.9585999999999997</v>
      </c>
      <c r="AQ32" s="28">
        <f>MTK!K31</f>
        <v>6.7200000000000006</v>
      </c>
      <c r="AR32" s="4">
        <f t="shared" si="16"/>
        <v>4.7039999999999997</v>
      </c>
      <c r="AS32" s="4">
        <f>MTK!M31</f>
        <v>3.25</v>
      </c>
      <c r="AT32" s="4">
        <f t="shared" si="17"/>
        <v>0.97499999999999998</v>
      </c>
      <c r="AU32" s="4">
        <f t="shared" si="42"/>
        <v>5.6789999999999994</v>
      </c>
      <c r="AV32" s="4">
        <f t="shared" si="18"/>
        <v>3.9752999999999994</v>
      </c>
      <c r="AW32" s="4">
        <f>UN!F29</f>
        <v>3.25</v>
      </c>
      <c r="AX32" s="4">
        <f t="shared" si="19"/>
        <v>0.97499999999999998</v>
      </c>
      <c r="AY32" s="29">
        <f t="shared" si="43"/>
        <v>4.9502999999999995</v>
      </c>
      <c r="AZ32" s="28">
        <f>IPA!K31</f>
        <v>7.68</v>
      </c>
      <c r="BA32" s="4">
        <f t="shared" si="20"/>
        <v>5.3759999999999994</v>
      </c>
      <c r="BB32" s="4">
        <f>IPA!M31</f>
        <v>4.75</v>
      </c>
      <c r="BC32" s="4">
        <f t="shared" si="21"/>
        <v>1.425</v>
      </c>
      <c r="BD32" s="4">
        <f t="shared" si="44"/>
        <v>6.8009999999999993</v>
      </c>
      <c r="BE32" s="4">
        <f t="shared" si="22"/>
        <v>4.760699999999999</v>
      </c>
      <c r="BF32" s="4">
        <f>UN!I29</f>
        <v>4.75</v>
      </c>
      <c r="BG32" s="4">
        <f t="shared" si="23"/>
        <v>1.425</v>
      </c>
      <c r="BH32" s="29">
        <f t="shared" si="45"/>
        <v>6.1856999999999989</v>
      </c>
      <c r="BI32" s="28">
        <f>IPS!K31</f>
        <v>6.82</v>
      </c>
      <c r="BJ32" s="4">
        <f t="shared" si="24"/>
        <v>4.774</v>
      </c>
      <c r="BK32" s="4">
        <f>IPS!M31</f>
        <v>6</v>
      </c>
      <c r="BL32" s="4">
        <f t="shared" si="25"/>
        <v>1.7999999999999998</v>
      </c>
      <c r="BM32" s="29">
        <f t="shared" si="46"/>
        <v>6.5739999999999998</v>
      </c>
      <c r="BN32" s="28">
        <f>SBK!K31</f>
        <v>7.8</v>
      </c>
      <c r="BO32" s="4">
        <f t="shared" si="26"/>
        <v>5.46</v>
      </c>
      <c r="BP32" s="4">
        <f>SBK!M31</f>
        <v>7.5</v>
      </c>
      <c r="BQ32" s="4">
        <f t="shared" si="27"/>
        <v>2.25</v>
      </c>
      <c r="BR32" s="29">
        <f t="shared" si="47"/>
        <v>7.71</v>
      </c>
      <c r="BS32" s="28">
        <f>PJK!K31</f>
        <v>7.8</v>
      </c>
      <c r="BT32" s="4">
        <f t="shared" si="28"/>
        <v>5.46</v>
      </c>
      <c r="BU32" s="4">
        <f>PJK!M31</f>
        <v>7.5</v>
      </c>
      <c r="BV32" s="4">
        <f t="shared" si="29"/>
        <v>2.25</v>
      </c>
      <c r="BW32" s="29">
        <f t="shared" si="48"/>
        <v>7.71</v>
      </c>
      <c r="BX32" s="28">
        <f>BIG!K31</f>
        <v>6.5400000000000009</v>
      </c>
      <c r="BY32" s="4">
        <f t="shared" si="30"/>
        <v>4.5780000000000003</v>
      </c>
      <c r="BZ32" s="4">
        <f>BIG!M31</f>
        <v>6</v>
      </c>
      <c r="CA32" s="4">
        <f t="shared" si="31"/>
        <v>1.7999999999999998</v>
      </c>
      <c r="CB32" s="29">
        <f t="shared" si="49"/>
        <v>6.3780000000000001</v>
      </c>
      <c r="CC32" s="28">
        <f>BDR!K31</f>
        <v>6.6400000000000006</v>
      </c>
      <c r="CD32" s="4">
        <f t="shared" si="32"/>
        <v>4.6479999999999997</v>
      </c>
      <c r="CE32" s="4">
        <f>BDR!M31</f>
        <v>6</v>
      </c>
      <c r="CF32" s="4">
        <f t="shared" si="33"/>
        <v>1.7999999999999998</v>
      </c>
      <c r="CG32" s="37">
        <f t="shared" si="50"/>
        <v>6.4479999999999995</v>
      </c>
      <c r="CH32" s="36">
        <f t="shared" si="51"/>
        <v>97.950799999999987</v>
      </c>
      <c r="CI32" s="4">
        <f t="shared" si="52"/>
        <v>6.031533333333333</v>
      </c>
      <c r="CJ32" s="4">
        <f t="shared" si="53"/>
        <v>6.9964857142857131</v>
      </c>
      <c r="CK32" s="31"/>
    </row>
    <row r="33" spans="1:89" ht="21.95" customHeight="1" x14ac:dyDescent="0.25">
      <c r="A33" s="27">
        <v>24</v>
      </c>
      <c r="B33" s="3" t="str">
        <f>'[1]BIODATA PESERTA (2)'!$C27</f>
        <v>80-162-024-9</v>
      </c>
      <c r="C33" s="26" t="str">
        <f>'[1]BIODATA PESERTA (2)'!$E27</f>
        <v>ABDUL AZIS</v>
      </c>
      <c r="D33" s="28">
        <f>QH!K32</f>
        <v>6.4159999999999995</v>
      </c>
      <c r="E33" s="4">
        <f t="shared" si="0"/>
        <v>4.4911999999999992</v>
      </c>
      <c r="F33" s="4">
        <f>QH!M32</f>
        <v>6</v>
      </c>
      <c r="G33" s="4">
        <f t="shared" si="1"/>
        <v>1.7999999999999998</v>
      </c>
      <c r="H33" s="29">
        <f t="shared" si="34"/>
        <v>6.291199999999999</v>
      </c>
      <c r="I33" s="28">
        <f>AA!K32</f>
        <v>6.5</v>
      </c>
      <c r="J33" s="4">
        <f t="shared" si="2"/>
        <v>4.55</v>
      </c>
      <c r="K33" s="4">
        <f>AA!M32</f>
        <v>6</v>
      </c>
      <c r="L33" s="4">
        <f t="shared" si="3"/>
        <v>1.7999999999999998</v>
      </c>
      <c r="M33" s="29">
        <f t="shared" si="35"/>
        <v>6.35</v>
      </c>
      <c r="N33" s="28">
        <f>FQ!K32</f>
        <v>6.58</v>
      </c>
      <c r="O33" s="4">
        <f t="shared" si="4"/>
        <v>4.6059999999999999</v>
      </c>
      <c r="P33" s="4">
        <f>FQ!M32</f>
        <v>6</v>
      </c>
      <c r="Q33" s="4">
        <f t="shared" si="5"/>
        <v>1.7999999999999998</v>
      </c>
      <c r="R33" s="29">
        <f t="shared" si="36"/>
        <v>6.4059999999999997</v>
      </c>
      <c r="S33" s="28">
        <f>SKI!K32</f>
        <v>6.2619999999999996</v>
      </c>
      <c r="T33" s="4">
        <f t="shared" si="6"/>
        <v>4.3833999999999991</v>
      </c>
      <c r="U33" s="4">
        <f>SKI!M32</f>
        <v>6</v>
      </c>
      <c r="V33" s="4">
        <f t="shared" si="7"/>
        <v>1.7999999999999998</v>
      </c>
      <c r="W33" s="29">
        <f t="shared" si="37"/>
        <v>6.1833999999999989</v>
      </c>
      <c r="X33" s="28">
        <f>BA!K32</f>
        <v>6.2799999999999994</v>
      </c>
      <c r="Y33" s="4">
        <f t="shared" si="8"/>
        <v>4.395999999999999</v>
      </c>
      <c r="Z33" s="4">
        <f>BA!M32</f>
        <v>6</v>
      </c>
      <c r="AA33" s="4">
        <f t="shared" si="9"/>
        <v>1.7999999999999998</v>
      </c>
      <c r="AB33" s="29">
        <f t="shared" si="38"/>
        <v>6.1959999999999988</v>
      </c>
      <c r="AC33" s="28">
        <f>PKN!K32</f>
        <v>6.3599999999999994</v>
      </c>
      <c r="AD33" s="4">
        <f t="shared" si="10"/>
        <v>4.4519999999999991</v>
      </c>
      <c r="AE33" s="4">
        <f>PKN!M32</f>
        <v>6</v>
      </c>
      <c r="AF33" s="4">
        <f t="shared" si="11"/>
        <v>1.7999999999999998</v>
      </c>
      <c r="AG33" s="30">
        <f t="shared" si="39"/>
        <v>6.2519999999999989</v>
      </c>
      <c r="AH33" s="28">
        <f>BID!K32</f>
        <v>6.2200000000000006</v>
      </c>
      <c r="AI33" s="4">
        <f t="shared" si="12"/>
        <v>4.3540000000000001</v>
      </c>
      <c r="AJ33" s="4">
        <f>BID!M32</f>
        <v>3.6</v>
      </c>
      <c r="AK33" s="4">
        <f t="shared" si="13"/>
        <v>1.08</v>
      </c>
      <c r="AL33" s="4">
        <f t="shared" si="40"/>
        <v>5.4340000000000002</v>
      </c>
      <c r="AM33" s="4">
        <f t="shared" si="14"/>
        <v>3.8037999999999998</v>
      </c>
      <c r="AN33" s="4">
        <f>UN!C30</f>
        <v>3.6</v>
      </c>
      <c r="AO33" s="4">
        <f t="shared" si="15"/>
        <v>1.08</v>
      </c>
      <c r="AP33" s="29">
        <f t="shared" si="41"/>
        <v>4.8837999999999999</v>
      </c>
      <c r="AQ33" s="28">
        <f>MTK!K32</f>
        <v>6.38</v>
      </c>
      <c r="AR33" s="4">
        <f t="shared" si="16"/>
        <v>4.4659999999999993</v>
      </c>
      <c r="AS33" s="4">
        <f>MTK!M32</f>
        <v>3.75</v>
      </c>
      <c r="AT33" s="4">
        <f t="shared" si="17"/>
        <v>1.125</v>
      </c>
      <c r="AU33" s="4">
        <f t="shared" si="42"/>
        <v>5.5909999999999993</v>
      </c>
      <c r="AV33" s="4">
        <f t="shared" si="18"/>
        <v>3.9136999999999991</v>
      </c>
      <c r="AW33" s="4">
        <f>UN!F30</f>
        <v>3.75</v>
      </c>
      <c r="AX33" s="4">
        <f t="shared" si="19"/>
        <v>1.125</v>
      </c>
      <c r="AY33" s="29">
        <f t="shared" si="43"/>
        <v>5.0386999999999986</v>
      </c>
      <c r="AZ33" s="28">
        <f>IPA!K32</f>
        <v>6.26</v>
      </c>
      <c r="BA33" s="4">
        <f t="shared" si="20"/>
        <v>4.3819999999999997</v>
      </c>
      <c r="BB33" s="4">
        <f>IPA!M32</f>
        <v>3.5</v>
      </c>
      <c r="BC33" s="4">
        <f t="shared" si="21"/>
        <v>1.05</v>
      </c>
      <c r="BD33" s="4">
        <f t="shared" si="44"/>
        <v>5.4319999999999995</v>
      </c>
      <c r="BE33" s="4">
        <f t="shared" si="22"/>
        <v>3.8023999999999996</v>
      </c>
      <c r="BF33" s="4">
        <f>UN!I30</f>
        <v>3.5</v>
      </c>
      <c r="BG33" s="4">
        <f t="shared" si="23"/>
        <v>1.05</v>
      </c>
      <c r="BH33" s="29">
        <f t="shared" si="45"/>
        <v>4.8523999999999994</v>
      </c>
      <c r="BI33" s="28">
        <f>IPS!K32</f>
        <v>6.1400000000000006</v>
      </c>
      <c r="BJ33" s="4">
        <f t="shared" si="24"/>
        <v>4.298</v>
      </c>
      <c r="BK33" s="4">
        <f>IPS!M32</f>
        <v>6</v>
      </c>
      <c r="BL33" s="4">
        <f t="shared" si="25"/>
        <v>1.7999999999999998</v>
      </c>
      <c r="BM33" s="29">
        <f t="shared" si="46"/>
        <v>6.0979999999999999</v>
      </c>
      <c r="BN33" s="28">
        <f>SBK!K32</f>
        <v>7</v>
      </c>
      <c r="BO33" s="4">
        <f t="shared" si="26"/>
        <v>4.8999999999999995</v>
      </c>
      <c r="BP33" s="4">
        <f>SBK!M32</f>
        <v>8</v>
      </c>
      <c r="BQ33" s="4">
        <f t="shared" si="27"/>
        <v>2.4</v>
      </c>
      <c r="BR33" s="29">
        <f t="shared" si="47"/>
        <v>7.2999999999999989</v>
      </c>
      <c r="BS33" s="28">
        <f>PJK!K32</f>
        <v>7.7</v>
      </c>
      <c r="BT33" s="4">
        <f t="shared" si="28"/>
        <v>5.39</v>
      </c>
      <c r="BU33" s="4">
        <f>PJK!M32</f>
        <v>8</v>
      </c>
      <c r="BV33" s="4">
        <f t="shared" si="29"/>
        <v>2.4</v>
      </c>
      <c r="BW33" s="29">
        <f t="shared" si="48"/>
        <v>7.7899999999999991</v>
      </c>
      <c r="BX33" s="28">
        <f>BIG!K32</f>
        <v>6</v>
      </c>
      <c r="BY33" s="4">
        <f t="shared" si="30"/>
        <v>4.1999999999999993</v>
      </c>
      <c r="BZ33" s="4">
        <f>BIG!M32</f>
        <v>6</v>
      </c>
      <c r="CA33" s="4">
        <f t="shared" si="31"/>
        <v>1.7999999999999998</v>
      </c>
      <c r="CB33" s="29">
        <f t="shared" si="49"/>
        <v>5.9999999999999991</v>
      </c>
      <c r="CC33" s="28">
        <f>BDR!K32</f>
        <v>6.18</v>
      </c>
      <c r="CD33" s="4">
        <f t="shared" si="32"/>
        <v>4.3259999999999996</v>
      </c>
      <c r="CE33" s="4">
        <f>BDR!M32</f>
        <v>6</v>
      </c>
      <c r="CF33" s="4">
        <f t="shared" si="33"/>
        <v>1.7999999999999998</v>
      </c>
      <c r="CG33" s="37">
        <f t="shared" si="50"/>
        <v>6.1259999999999994</v>
      </c>
      <c r="CH33" s="36">
        <f t="shared" si="51"/>
        <v>87.449600000000004</v>
      </c>
      <c r="CI33" s="4">
        <f t="shared" si="52"/>
        <v>4.9249666666666663</v>
      </c>
      <c r="CJ33" s="4">
        <f t="shared" si="53"/>
        <v>6.2464000000000004</v>
      </c>
      <c r="CK33" s="31"/>
    </row>
    <row r="34" spans="1:89" ht="21.95" customHeight="1" x14ac:dyDescent="0.25">
      <c r="A34" s="27">
        <v>25</v>
      </c>
      <c r="B34" s="3" t="str">
        <f>'[1]BIODATA PESERTA (2)'!$C28</f>
        <v>80-162-025-8</v>
      </c>
      <c r="C34" s="26" t="str">
        <f>'[1]BIODATA PESERTA (2)'!$E28</f>
        <v>ABDUL MAJID</v>
      </c>
      <c r="D34" s="28">
        <f>QH!K33</f>
        <v>7.3680000000000003</v>
      </c>
      <c r="E34" s="4">
        <f t="shared" si="0"/>
        <v>5.1575999999999995</v>
      </c>
      <c r="F34" s="4">
        <f>QH!M33</f>
        <v>6</v>
      </c>
      <c r="G34" s="4">
        <f t="shared" si="1"/>
        <v>1.7999999999999998</v>
      </c>
      <c r="H34" s="29">
        <f t="shared" ref="H34:H55" si="54">G34+E34</f>
        <v>6.9575999999999993</v>
      </c>
      <c r="I34" s="28">
        <f>AA!K33</f>
        <v>7.8</v>
      </c>
      <c r="J34" s="4">
        <f t="shared" si="2"/>
        <v>5.46</v>
      </c>
      <c r="K34" s="4">
        <f>AA!M33</f>
        <v>7.4</v>
      </c>
      <c r="L34" s="4">
        <f t="shared" si="3"/>
        <v>2.2200000000000002</v>
      </c>
      <c r="M34" s="29">
        <f t="shared" ref="M34:M55" si="55">L34+J34</f>
        <v>7.68</v>
      </c>
      <c r="N34" s="28">
        <f>FQ!K33</f>
        <v>7.9799999999999995</v>
      </c>
      <c r="O34" s="4">
        <f t="shared" si="4"/>
        <v>5.5859999999999994</v>
      </c>
      <c r="P34" s="4">
        <f>FQ!M33</f>
        <v>7.6</v>
      </c>
      <c r="Q34" s="4">
        <f t="shared" si="5"/>
        <v>2.2799999999999998</v>
      </c>
      <c r="R34" s="29">
        <f t="shared" ref="R34:R55" si="56">Q34+O34</f>
        <v>7.8659999999999997</v>
      </c>
      <c r="S34" s="28">
        <f>SKI!K33</f>
        <v>6.58</v>
      </c>
      <c r="T34" s="4">
        <f t="shared" si="6"/>
        <v>4.6059999999999999</v>
      </c>
      <c r="U34" s="4">
        <f>SKI!M33</f>
        <v>6</v>
      </c>
      <c r="V34" s="4">
        <f t="shared" si="7"/>
        <v>1.7999999999999998</v>
      </c>
      <c r="W34" s="29">
        <f t="shared" ref="W34:W55" si="57">V34+T34</f>
        <v>6.4059999999999997</v>
      </c>
      <c r="X34" s="28">
        <f>BA!K33</f>
        <v>7.2</v>
      </c>
      <c r="Y34" s="4">
        <f t="shared" si="8"/>
        <v>5.04</v>
      </c>
      <c r="Z34" s="4">
        <f>BA!M33</f>
        <v>6</v>
      </c>
      <c r="AA34" s="4">
        <f t="shared" si="9"/>
        <v>1.7999999999999998</v>
      </c>
      <c r="AB34" s="29">
        <f t="shared" ref="AB34:AB55" si="58">AA34+Y34</f>
        <v>6.84</v>
      </c>
      <c r="AC34" s="28">
        <f>PKN!K33</f>
        <v>6.7200000000000006</v>
      </c>
      <c r="AD34" s="4">
        <f t="shared" si="10"/>
        <v>4.7039999999999997</v>
      </c>
      <c r="AE34" s="4">
        <f>PKN!M33</f>
        <v>6</v>
      </c>
      <c r="AF34" s="4">
        <f t="shared" si="11"/>
        <v>1.7999999999999998</v>
      </c>
      <c r="AG34" s="30">
        <f t="shared" ref="AG34:AG55" si="59">AF34+AD34</f>
        <v>6.5039999999999996</v>
      </c>
      <c r="AH34" s="28">
        <f>BID!K33</f>
        <v>7.1599999999999993</v>
      </c>
      <c r="AI34" s="4">
        <f t="shared" si="12"/>
        <v>5.0119999999999996</v>
      </c>
      <c r="AJ34" s="4">
        <f>BID!M33</f>
        <v>7.4</v>
      </c>
      <c r="AK34" s="4">
        <f t="shared" si="13"/>
        <v>2.2200000000000002</v>
      </c>
      <c r="AL34" s="4">
        <f t="shared" ref="AL34:AL55" si="60">SUM(AK34,AI34)</f>
        <v>7.2319999999999993</v>
      </c>
      <c r="AM34" s="4">
        <f t="shared" si="14"/>
        <v>5.0623999999999993</v>
      </c>
      <c r="AN34" s="4">
        <f>UN!C31</f>
        <v>7.4</v>
      </c>
      <c r="AO34" s="4">
        <f t="shared" si="15"/>
        <v>2.2200000000000002</v>
      </c>
      <c r="AP34" s="29">
        <f t="shared" ref="AP34:AP55" si="61">SUM(AO34,AM34)</f>
        <v>7.2823999999999991</v>
      </c>
      <c r="AQ34" s="28">
        <f>MTK!K33</f>
        <v>7.2</v>
      </c>
      <c r="AR34" s="4">
        <f t="shared" si="16"/>
        <v>5.04</v>
      </c>
      <c r="AS34" s="4">
        <f>MTK!M33</f>
        <v>6.75</v>
      </c>
      <c r="AT34" s="4">
        <f t="shared" si="17"/>
        <v>2.0249999999999999</v>
      </c>
      <c r="AU34" s="4">
        <f t="shared" ref="AU34:AU55" si="62">SUM(AT34,AR34)</f>
        <v>7.0649999999999995</v>
      </c>
      <c r="AV34" s="4">
        <f t="shared" si="18"/>
        <v>4.9454999999999991</v>
      </c>
      <c r="AW34" s="4">
        <f>UN!F31</f>
        <v>6.75</v>
      </c>
      <c r="AX34" s="4">
        <f t="shared" si="19"/>
        <v>2.0249999999999999</v>
      </c>
      <c r="AY34" s="29">
        <f t="shared" ref="AY34:AY55" si="63">SUM(AX34,AV34)</f>
        <v>6.9704999999999995</v>
      </c>
      <c r="AZ34" s="28">
        <f>IPA!K33</f>
        <v>6.8599999999999994</v>
      </c>
      <c r="BA34" s="4">
        <f t="shared" si="20"/>
        <v>4.8019999999999996</v>
      </c>
      <c r="BB34" s="4">
        <f>IPA!M33</f>
        <v>6.25</v>
      </c>
      <c r="BC34" s="4">
        <f t="shared" si="21"/>
        <v>1.875</v>
      </c>
      <c r="BD34" s="4">
        <f t="shared" ref="BD34:BD55" si="64">SUM(BC34,BA34)</f>
        <v>6.6769999999999996</v>
      </c>
      <c r="BE34" s="4">
        <f t="shared" si="22"/>
        <v>4.6738999999999997</v>
      </c>
      <c r="BF34" s="4">
        <f>UN!I31</f>
        <v>6.25</v>
      </c>
      <c r="BG34" s="4">
        <f t="shared" si="23"/>
        <v>1.875</v>
      </c>
      <c r="BH34" s="29">
        <f t="shared" ref="BH34:BH55" si="65">SUM(BG34,BE34)</f>
        <v>6.5488999999999997</v>
      </c>
      <c r="BI34" s="28">
        <f>IPS!K33</f>
        <v>6.58</v>
      </c>
      <c r="BJ34" s="4">
        <f t="shared" si="24"/>
        <v>4.6059999999999999</v>
      </c>
      <c r="BK34" s="4">
        <f>IPS!M33</f>
        <v>6</v>
      </c>
      <c r="BL34" s="4">
        <f t="shared" si="25"/>
        <v>1.7999999999999998</v>
      </c>
      <c r="BM34" s="29">
        <f t="shared" ref="BM34:BM55" si="66">SUM(BL34,BJ34)</f>
        <v>6.4059999999999997</v>
      </c>
      <c r="BN34" s="28">
        <f>SBK!K33</f>
        <v>7.3</v>
      </c>
      <c r="BO34" s="4">
        <f t="shared" si="26"/>
        <v>5.1099999999999994</v>
      </c>
      <c r="BP34" s="4">
        <f>SBK!M33</f>
        <v>7</v>
      </c>
      <c r="BQ34" s="4">
        <f t="shared" si="27"/>
        <v>2.1</v>
      </c>
      <c r="BR34" s="29">
        <f t="shared" ref="BR34:BR55" si="67">SUM(BQ34,BO34)</f>
        <v>7.2099999999999991</v>
      </c>
      <c r="BS34" s="28">
        <f>PJK!K33</f>
        <v>7.6</v>
      </c>
      <c r="BT34" s="4">
        <f t="shared" si="28"/>
        <v>5.3199999999999994</v>
      </c>
      <c r="BU34" s="4">
        <f>PJK!M33</f>
        <v>8</v>
      </c>
      <c r="BV34" s="4">
        <f t="shared" si="29"/>
        <v>2.4</v>
      </c>
      <c r="BW34" s="29">
        <f t="shared" ref="BW34:BW55" si="68">SUM(BV34,BT34)</f>
        <v>7.7199999999999989</v>
      </c>
      <c r="BX34" s="28">
        <f>BIG!K33</f>
        <v>6.74</v>
      </c>
      <c r="BY34" s="4">
        <f t="shared" si="30"/>
        <v>4.718</v>
      </c>
      <c r="BZ34" s="4">
        <f>BIG!M33</f>
        <v>6</v>
      </c>
      <c r="CA34" s="4">
        <f t="shared" si="31"/>
        <v>1.7999999999999998</v>
      </c>
      <c r="CB34" s="29">
        <f t="shared" ref="CB34:CB55" si="69">SUM(CA34,BY34)</f>
        <v>6.5179999999999998</v>
      </c>
      <c r="CC34" s="28">
        <f>BDR!K33</f>
        <v>6.3199999999999994</v>
      </c>
      <c r="CD34" s="4">
        <f t="shared" si="32"/>
        <v>4.4239999999999995</v>
      </c>
      <c r="CE34" s="4">
        <f>BDR!M33</f>
        <v>6</v>
      </c>
      <c r="CF34" s="4">
        <f t="shared" si="33"/>
        <v>1.7999999999999998</v>
      </c>
      <c r="CG34" s="37">
        <f t="shared" ref="CG34:CG55" si="70">SUM(CF34,CD34)</f>
        <v>6.2239999999999993</v>
      </c>
      <c r="CH34" s="36">
        <f t="shared" ref="CH34:CH55" si="71">SUM(H34,M34,R34,W34,AB34,AG34,AL34,AU34,BD34,BM34,BR34,BW34,CB34,CG34)</f>
        <v>97.305599999999998</v>
      </c>
      <c r="CI34" s="4">
        <f t="shared" ref="CI34:CI55" si="72">AVERAGE(AP34,AY34,BH34)</f>
        <v>6.9339333333333331</v>
      </c>
      <c r="CJ34" s="4">
        <f t="shared" ref="CJ34:CJ55" si="73">AVERAGE(CG34,CB34,BW34,BR34,BM34,BD34,AU34,AL34,AG34,AB34,W34,R34,M34,H34)</f>
        <v>6.9503999999999992</v>
      </c>
      <c r="CK34" s="31"/>
    </row>
    <row r="35" spans="1:89" ht="21.95" customHeight="1" x14ac:dyDescent="0.25">
      <c r="A35" s="27">
        <v>26</v>
      </c>
      <c r="B35" s="3" t="str">
        <f>'[1]BIODATA PESERTA (2)'!$C29</f>
        <v>80-162-026-7</v>
      </c>
      <c r="C35" s="26" t="str">
        <f>'[1]BIODATA PESERTA (2)'!$E29</f>
        <v>AHMAD ROJIKIN</v>
      </c>
      <c r="D35" s="28">
        <f>QH!K34</f>
        <v>5.5780000000000003</v>
      </c>
      <c r="E35" s="4">
        <f t="shared" si="0"/>
        <v>3.9045999999999998</v>
      </c>
      <c r="F35" s="4">
        <f>QH!M34</f>
        <v>6</v>
      </c>
      <c r="G35" s="4">
        <f t="shared" si="1"/>
        <v>1.7999999999999998</v>
      </c>
      <c r="H35" s="29">
        <f t="shared" si="54"/>
        <v>5.7045999999999992</v>
      </c>
      <c r="I35" s="28">
        <f>AA!K34</f>
        <v>6.8400000000000007</v>
      </c>
      <c r="J35" s="4">
        <f t="shared" si="2"/>
        <v>4.7880000000000003</v>
      </c>
      <c r="K35" s="4">
        <f>AA!M34</f>
        <v>6.2</v>
      </c>
      <c r="L35" s="4">
        <f t="shared" si="3"/>
        <v>1.8599999999999999</v>
      </c>
      <c r="M35" s="29">
        <f t="shared" si="55"/>
        <v>6.6479999999999997</v>
      </c>
      <c r="N35" s="28">
        <f>FQ!K34</f>
        <v>6.9799999999999995</v>
      </c>
      <c r="O35" s="4">
        <f t="shared" si="4"/>
        <v>4.8859999999999992</v>
      </c>
      <c r="P35" s="4">
        <f>FQ!M34</f>
        <v>6</v>
      </c>
      <c r="Q35" s="4">
        <f t="shared" si="5"/>
        <v>1.7999999999999998</v>
      </c>
      <c r="R35" s="29">
        <f t="shared" si="56"/>
        <v>6.6859999999999991</v>
      </c>
      <c r="S35" s="28">
        <f>SKI!K34</f>
        <v>6.0759999999999996</v>
      </c>
      <c r="T35" s="4">
        <f t="shared" si="6"/>
        <v>4.2531999999999996</v>
      </c>
      <c r="U35" s="4">
        <f>SKI!M34</f>
        <v>6</v>
      </c>
      <c r="V35" s="4">
        <f t="shared" si="7"/>
        <v>1.7999999999999998</v>
      </c>
      <c r="W35" s="29">
        <f t="shared" si="57"/>
        <v>6.0531999999999995</v>
      </c>
      <c r="X35" s="28">
        <f>BA!K34</f>
        <v>6.6400000000000006</v>
      </c>
      <c r="Y35" s="4">
        <f t="shared" si="8"/>
        <v>4.6479999999999997</v>
      </c>
      <c r="Z35" s="4">
        <f>BA!M34</f>
        <v>6</v>
      </c>
      <c r="AA35" s="4">
        <f t="shared" si="9"/>
        <v>1.7999999999999998</v>
      </c>
      <c r="AB35" s="29">
        <f t="shared" si="58"/>
        <v>6.4479999999999995</v>
      </c>
      <c r="AC35" s="28">
        <f>PKN!K34</f>
        <v>6.4</v>
      </c>
      <c r="AD35" s="4">
        <f t="shared" si="10"/>
        <v>4.4799999999999995</v>
      </c>
      <c r="AE35" s="4">
        <f>PKN!M34</f>
        <v>6</v>
      </c>
      <c r="AF35" s="4">
        <f t="shared" si="11"/>
        <v>1.7999999999999998</v>
      </c>
      <c r="AG35" s="30">
        <f t="shared" si="59"/>
        <v>6.2799999999999994</v>
      </c>
      <c r="AH35" s="28">
        <f>BID!K34</f>
        <v>6.44</v>
      </c>
      <c r="AI35" s="4">
        <f t="shared" si="12"/>
        <v>4.508</v>
      </c>
      <c r="AJ35" s="4">
        <f>BID!M34</f>
        <v>5.2</v>
      </c>
      <c r="AK35" s="4">
        <f t="shared" si="13"/>
        <v>1.56</v>
      </c>
      <c r="AL35" s="4">
        <f t="shared" si="60"/>
        <v>6.0679999999999996</v>
      </c>
      <c r="AM35" s="4">
        <f t="shared" si="14"/>
        <v>4.2475999999999994</v>
      </c>
      <c r="AN35" s="4">
        <f>UN!C32</f>
        <v>5.2</v>
      </c>
      <c r="AO35" s="4">
        <f t="shared" si="15"/>
        <v>1.56</v>
      </c>
      <c r="AP35" s="29">
        <f t="shared" si="61"/>
        <v>5.807599999999999</v>
      </c>
      <c r="AQ35" s="28">
        <f>MTK!K34</f>
        <v>6.42</v>
      </c>
      <c r="AR35" s="4">
        <f t="shared" si="16"/>
        <v>4.4939999999999998</v>
      </c>
      <c r="AS35" s="4">
        <f>MTK!M34</f>
        <v>4.25</v>
      </c>
      <c r="AT35" s="4">
        <f t="shared" si="17"/>
        <v>1.2749999999999999</v>
      </c>
      <c r="AU35" s="4">
        <f t="shared" si="62"/>
        <v>5.7690000000000001</v>
      </c>
      <c r="AV35" s="4">
        <f t="shared" si="18"/>
        <v>4.0382999999999996</v>
      </c>
      <c r="AW35" s="4">
        <f>UN!F32</f>
        <v>4.25</v>
      </c>
      <c r="AX35" s="4">
        <f t="shared" si="19"/>
        <v>1.2749999999999999</v>
      </c>
      <c r="AY35" s="29">
        <f t="shared" si="63"/>
        <v>5.3132999999999999</v>
      </c>
      <c r="AZ35" s="28">
        <f>IPA!K34</f>
        <v>6.36</v>
      </c>
      <c r="BA35" s="4">
        <f t="shared" si="20"/>
        <v>4.452</v>
      </c>
      <c r="BB35" s="4">
        <f>IPA!M34</f>
        <v>7.5</v>
      </c>
      <c r="BC35" s="4">
        <f t="shared" si="21"/>
        <v>2.25</v>
      </c>
      <c r="BD35" s="4">
        <f t="shared" si="64"/>
        <v>6.702</v>
      </c>
      <c r="BE35" s="4">
        <f t="shared" si="22"/>
        <v>4.6913999999999998</v>
      </c>
      <c r="BF35" s="4">
        <f>UN!I32</f>
        <v>7.5</v>
      </c>
      <c r="BG35" s="4">
        <f t="shared" si="23"/>
        <v>2.25</v>
      </c>
      <c r="BH35" s="29">
        <f t="shared" si="65"/>
        <v>6.9413999999999998</v>
      </c>
      <c r="BI35" s="28">
        <f>IPS!K34</f>
        <v>6.38</v>
      </c>
      <c r="BJ35" s="4">
        <f t="shared" si="24"/>
        <v>4.4659999999999993</v>
      </c>
      <c r="BK35" s="4">
        <f>IPS!M34</f>
        <v>6</v>
      </c>
      <c r="BL35" s="4">
        <f t="shared" si="25"/>
        <v>1.7999999999999998</v>
      </c>
      <c r="BM35" s="29">
        <f t="shared" si="66"/>
        <v>6.2659999999999991</v>
      </c>
      <c r="BN35" s="28">
        <f>SBK!K34</f>
        <v>7.5</v>
      </c>
      <c r="BO35" s="4">
        <f t="shared" si="26"/>
        <v>5.25</v>
      </c>
      <c r="BP35" s="4">
        <f>SBK!M34</f>
        <v>7</v>
      </c>
      <c r="BQ35" s="4">
        <f t="shared" si="27"/>
        <v>2.1</v>
      </c>
      <c r="BR35" s="29">
        <f t="shared" si="67"/>
        <v>7.35</v>
      </c>
      <c r="BS35" s="28">
        <f>PJK!K34</f>
        <v>7.8</v>
      </c>
      <c r="BT35" s="4">
        <f t="shared" si="28"/>
        <v>5.46</v>
      </c>
      <c r="BU35" s="4">
        <f>PJK!M34</f>
        <v>8</v>
      </c>
      <c r="BV35" s="4">
        <f t="shared" si="29"/>
        <v>2.4</v>
      </c>
      <c r="BW35" s="29">
        <f t="shared" si="68"/>
        <v>7.8599999999999994</v>
      </c>
      <c r="BX35" s="28">
        <f>BIG!K34</f>
        <v>6</v>
      </c>
      <c r="BY35" s="4">
        <f t="shared" si="30"/>
        <v>4.1999999999999993</v>
      </c>
      <c r="BZ35" s="4">
        <f>BIG!M34</f>
        <v>6</v>
      </c>
      <c r="CA35" s="4">
        <f t="shared" si="31"/>
        <v>1.7999999999999998</v>
      </c>
      <c r="CB35" s="29">
        <f t="shared" si="69"/>
        <v>5.9999999999999991</v>
      </c>
      <c r="CC35" s="28">
        <f>BDR!K34</f>
        <v>6.22</v>
      </c>
      <c r="CD35" s="4">
        <f t="shared" si="32"/>
        <v>4.3539999999999992</v>
      </c>
      <c r="CE35" s="4">
        <f>BDR!M34</f>
        <v>6</v>
      </c>
      <c r="CF35" s="4">
        <f t="shared" si="33"/>
        <v>1.7999999999999998</v>
      </c>
      <c r="CG35" s="37">
        <f t="shared" si="70"/>
        <v>6.153999999999999</v>
      </c>
      <c r="CH35" s="36">
        <f t="shared" si="71"/>
        <v>89.988799999999983</v>
      </c>
      <c r="CI35" s="4">
        <f t="shared" si="72"/>
        <v>6.0207666666666668</v>
      </c>
      <c r="CJ35" s="4">
        <f t="shared" si="73"/>
        <v>6.4277714285714271</v>
      </c>
      <c r="CK35" s="31"/>
    </row>
    <row r="36" spans="1:89" ht="21.95" customHeight="1" x14ac:dyDescent="0.25">
      <c r="A36" s="27">
        <v>27</v>
      </c>
      <c r="B36" s="3" t="str">
        <f>'[1]BIODATA PESERTA (2)'!$C30</f>
        <v>80-162-027-6</v>
      </c>
      <c r="C36" s="26" t="str">
        <f>'[1]BIODATA PESERTA (2)'!$E30</f>
        <v>ANTON FEBRIANTO</v>
      </c>
      <c r="D36" s="28">
        <f>QH!K35</f>
        <v>6.3400000000000007</v>
      </c>
      <c r="E36" s="4">
        <f t="shared" si="0"/>
        <v>4.4380000000000006</v>
      </c>
      <c r="F36" s="4">
        <f>QH!M35</f>
        <v>6</v>
      </c>
      <c r="G36" s="4">
        <f t="shared" si="1"/>
        <v>1.7999999999999998</v>
      </c>
      <c r="H36" s="29">
        <f t="shared" si="54"/>
        <v>6.2380000000000004</v>
      </c>
      <c r="I36" s="28">
        <f>AA!K35</f>
        <v>7.1400000000000006</v>
      </c>
      <c r="J36" s="4">
        <f t="shared" si="2"/>
        <v>4.9980000000000002</v>
      </c>
      <c r="K36" s="4">
        <f>AA!M35</f>
        <v>6</v>
      </c>
      <c r="L36" s="4">
        <f t="shared" si="3"/>
        <v>1.7999999999999998</v>
      </c>
      <c r="M36" s="29">
        <f t="shared" si="55"/>
        <v>6.798</v>
      </c>
      <c r="N36" s="28">
        <f>FQ!K35</f>
        <v>7.1599999999999993</v>
      </c>
      <c r="O36" s="4">
        <f t="shared" si="4"/>
        <v>5.0119999999999996</v>
      </c>
      <c r="P36" s="4">
        <f>FQ!M35</f>
        <v>6</v>
      </c>
      <c r="Q36" s="4">
        <f t="shared" si="5"/>
        <v>1.7999999999999998</v>
      </c>
      <c r="R36" s="29">
        <f t="shared" si="56"/>
        <v>6.8119999999999994</v>
      </c>
      <c r="S36" s="28">
        <f>SKI!K35</f>
        <v>6.3559999999999999</v>
      </c>
      <c r="T36" s="4">
        <f t="shared" si="6"/>
        <v>4.4491999999999994</v>
      </c>
      <c r="U36" s="4">
        <f>SKI!M35</f>
        <v>6</v>
      </c>
      <c r="V36" s="4">
        <f t="shared" si="7"/>
        <v>1.7999999999999998</v>
      </c>
      <c r="W36" s="29">
        <f t="shared" si="57"/>
        <v>6.2491999999999992</v>
      </c>
      <c r="X36" s="28">
        <f>BA!K35</f>
        <v>6.44</v>
      </c>
      <c r="Y36" s="4">
        <f t="shared" si="8"/>
        <v>4.508</v>
      </c>
      <c r="Z36" s="4">
        <f>BA!M35</f>
        <v>6</v>
      </c>
      <c r="AA36" s="4">
        <f t="shared" si="9"/>
        <v>1.7999999999999998</v>
      </c>
      <c r="AB36" s="29">
        <f t="shared" si="58"/>
        <v>6.3079999999999998</v>
      </c>
      <c r="AC36" s="28">
        <f>PKN!K35</f>
        <v>6.3599999999999994</v>
      </c>
      <c r="AD36" s="4">
        <f t="shared" si="10"/>
        <v>4.4519999999999991</v>
      </c>
      <c r="AE36" s="4">
        <f>PKN!M35</f>
        <v>6</v>
      </c>
      <c r="AF36" s="4">
        <f t="shared" si="11"/>
        <v>1.7999999999999998</v>
      </c>
      <c r="AG36" s="30">
        <f t="shared" si="59"/>
        <v>6.2519999999999989</v>
      </c>
      <c r="AH36" s="28">
        <f>BID!K35</f>
        <v>6.74</v>
      </c>
      <c r="AI36" s="4">
        <f t="shared" si="12"/>
        <v>4.718</v>
      </c>
      <c r="AJ36" s="4">
        <f>BID!M35</f>
        <v>5.2</v>
      </c>
      <c r="AK36" s="4">
        <f t="shared" si="13"/>
        <v>1.56</v>
      </c>
      <c r="AL36" s="4">
        <f t="shared" si="60"/>
        <v>6.2780000000000005</v>
      </c>
      <c r="AM36" s="4">
        <f t="shared" si="14"/>
        <v>4.3945999999999996</v>
      </c>
      <c r="AN36" s="4">
        <f>UN!C33</f>
        <v>5.2</v>
      </c>
      <c r="AO36" s="4">
        <f t="shared" si="15"/>
        <v>1.56</v>
      </c>
      <c r="AP36" s="29">
        <f t="shared" si="61"/>
        <v>5.9545999999999992</v>
      </c>
      <c r="AQ36" s="28">
        <f>MTK!K35</f>
        <v>6.92</v>
      </c>
      <c r="AR36" s="4">
        <f t="shared" si="16"/>
        <v>4.8439999999999994</v>
      </c>
      <c r="AS36" s="4">
        <f>MTK!M35</f>
        <v>3</v>
      </c>
      <c r="AT36" s="4">
        <f t="shared" si="17"/>
        <v>0.89999999999999991</v>
      </c>
      <c r="AU36" s="4">
        <f t="shared" si="62"/>
        <v>5.7439999999999998</v>
      </c>
      <c r="AV36" s="4">
        <f t="shared" si="18"/>
        <v>4.0207999999999995</v>
      </c>
      <c r="AW36" s="4">
        <f>UN!F33</f>
        <v>3</v>
      </c>
      <c r="AX36" s="4">
        <f t="shared" si="19"/>
        <v>0.89999999999999991</v>
      </c>
      <c r="AY36" s="29">
        <f t="shared" si="63"/>
        <v>4.9207999999999998</v>
      </c>
      <c r="AZ36" s="28">
        <f>IPA!K35</f>
        <v>6.44</v>
      </c>
      <c r="BA36" s="4">
        <f t="shared" si="20"/>
        <v>4.508</v>
      </c>
      <c r="BB36" s="4">
        <f>IPA!M35</f>
        <v>5.5</v>
      </c>
      <c r="BC36" s="4">
        <f t="shared" si="21"/>
        <v>1.65</v>
      </c>
      <c r="BD36" s="4">
        <f t="shared" si="64"/>
        <v>6.1579999999999995</v>
      </c>
      <c r="BE36" s="4">
        <f t="shared" si="22"/>
        <v>4.3105999999999991</v>
      </c>
      <c r="BF36" s="4">
        <f>UN!I33</f>
        <v>5.5</v>
      </c>
      <c r="BG36" s="4">
        <f t="shared" si="23"/>
        <v>1.65</v>
      </c>
      <c r="BH36" s="29">
        <f t="shared" si="65"/>
        <v>5.9605999999999995</v>
      </c>
      <c r="BI36" s="28">
        <f>IPS!K35</f>
        <v>6.2799999999999994</v>
      </c>
      <c r="BJ36" s="4">
        <f t="shared" si="24"/>
        <v>4.395999999999999</v>
      </c>
      <c r="BK36" s="4">
        <f>IPS!M35</f>
        <v>6</v>
      </c>
      <c r="BL36" s="4">
        <f t="shared" si="25"/>
        <v>1.7999999999999998</v>
      </c>
      <c r="BM36" s="29">
        <f t="shared" si="66"/>
        <v>6.1959999999999988</v>
      </c>
      <c r="BN36" s="28">
        <f>SBK!K35</f>
        <v>7.1400000000000006</v>
      </c>
      <c r="BO36" s="4">
        <f t="shared" si="26"/>
        <v>4.9980000000000002</v>
      </c>
      <c r="BP36" s="4">
        <f>SBK!M35</f>
        <v>7</v>
      </c>
      <c r="BQ36" s="4">
        <f t="shared" si="27"/>
        <v>2.1</v>
      </c>
      <c r="BR36" s="29">
        <f t="shared" si="67"/>
        <v>7.0980000000000008</v>
      </c>
      <c r="BS36" s="28">
        <f>PJK!K35</f>
        <v>8.1</v>
      </c>
      <c r="BT36" s="4">
        <f t="shared" si="28"/>
        <v>5.669999999999999</v>
      </c>
      <c r="BU36" s="4">
        <f>PJK!M35</f>
        <v>8</v>
      </c>
      <c r="BV36" s="4">
        <f t="shared" si="29"/>
        <v>2.4</v>
      </c>
      <c r="BW36" s="29">
        <f t="shared" si="68"/>
        <v>8.0699999999999985</v>
      </c>
      <c r="BX36" s="28">
        <f>BIG!K35</f>
        <v>6.2</v>
      </c>
      <c r="BY36" s="4">
        <f t="shared" si="30"/>
        <v>4.34</v>
      </c>
      <c r="BZ36" s="4">
        <f>BIG!M35</f>
        <v>6</v>
      </c>
      <c r="CA36" s="4">
        <f t="shared" si="31"/>
        <v>1.7999999999999998</v>
      </c>
      <c r="CB36" s="29">
        <f t="shared" si="69"/>
        <v>6.14</v>
      </c>
      <c r="CC36" s="28">
        <f>BDR!K35</f>
        <v>6.3199999999999994</v>
      </c>
      <c r="CD36" s="4">
        <f t="shared" si="32"/>
        <v>4.4239999999999995</v>
      </c>
      <c r="CE36" s="4">
        <f>BDR!M35</f>
        <v>6</v>
      </c>
      <c r="CF36" s="4">
        <f t="shared" si="33"/>
        <v>1.7999999999999998</v>
      </c>
      <c r="CG36" s="37">
        <f t="shared" si="70"/>
        <v>6.2239999999999993</v>
      </c>
      <c r="CH36" s="36">
        <f t="shared" si="71"/>
        <v>90.56519999999999</v>
      </c>
      <c r="CI36" s="4">
        <f t="shared" si="72"/>
        <v>5.6119999999999992</v>
      </c>
      <c r="CJ36" s="4">
        <f t="shared" si="73"/>
        <v>6.4689428571428564</v>
      </c>
      <c r="CK36" s="31"/>
    </row>
    <row r="37" spans="1:89" ht="21.95" customHeight="1" x14ac:dyDescent="0.25">
      <c r="A37" s="27">
        <v>28</v>
      </c>
      <c r="B37" s="3" t="str">
        <f>'[1]BIODATA PESERTA (2)'!$C31</f>
        <v>80-162-028-5</v>
      </c>
      <c r="C37" s="26" t="str">
        <f>'[1]BIODATA PESERTA (2)'!$E31</f>
        <v>Aprilia Vinata</v>
      </c>
      <c r="D37" s="28">
        <f>QH!K36</f>
        <v>7.2760000000000007</v>
      </c>
      <c r="E37" s="4">
        <f t="shared" si="0"/>
        <v>5.0932000000000004</v>
      </c>
      <c r="F37" s="4">
        <f>QH!M36</f>
        <v>7.8</v>
      </c>
      <c r="G37" s="4">
        <f t="shared" si="1"/>
        <v>2.34</v>
      </c>
      <c r="H37" s="29">
        <f t="shared" si="54"/>
        <v>7.4332000000000003</v>
      </c>
      <c r="I37" s="28">
        <f>AA!K36</f>
        <v>6.9799999999999995</v>
      </c>
      <c r="J37" s="4">
        <f t="shared" si="2"/>
        <v>4.8859999999999992</v>
      </c>
      <c r="K37" s="4">
        <f>AA!M36</f>
        <v>6</v>
      </c>
      <c r="L37" s="4">
        <f t="shared" si="3"/>
        <v>1.7999999999999998</v>
      </c>
      <c r="M37" s="29">
        <f t="shared" si="55"/>
        <v>6.6859999999999991</v>
      </c>
      <c r="N37" s="28">
        <f>FQ!K36</f>
        <v>7.4</v>
      </c>
      <c r="O37" s="4">
        <f t="shared" si="4"/>
        <v>5.18</v>
      </c>
      <c r="P37" s="4">
        <f>FQ!M36</f>
        <v>6</v>
      </c>
      <c r="Q37" s="4">
        <f t="shared" si="5"/>
        <v>1.7999999999999998</v>
      </c>
      <c r="R37" s="29">
        <f t="shared" si="56"/>
        <v>6.9799999999999995</v>
      </c>
      <c r="S37" s="28">
        <f>SKI!K36</f>
        <v>6.74</v>
      </c>
      <c r="T37" s="4">
        <f t="shared" si="6"/>
        <v>4.718</v>
      </c>
      <c r="U37" s="4">
        <f>SKI!M36</f>
        <v>6</v>
      </c>
      <c r="V37" s="4">
        <f t="shared" si="7"/>
        <v>1.7999999999999998</v>
      </c>
      <c r="W37" s="29">
        <f t="shared" si="57"/>
        <v>6.5179999999999998</v>
      </c>
      <c r="X37" s="28">
        <f>BA!K36</f>
        <v>6.7</v>
      </c>
      <c r="Y37" s="4">
        <f t="shared" si="8"/>
        <v>4.6899999999999995</v>
      </c>
      <c r="Z37" s="4">
        <f>BA!M36</f>
        <v>6</v>
      </c>
      <c r="AA37" s="4">
        <f t="shared" si="9"/>
        <v>1.7999999999999998</v>
      </c>
      <c r="AB37" s="29">
        <f t="shared" si="58"/>
        <v>6.4899999999999993</v>
      </c>
      <c r="AC37" s="28">
        <f>PKN!K36</f>
        <v>6.4799999999999995</v>
      </c>
      <c r="AD37" s="4">
        <f t="shared" si="10"/>
        <v>4.5359999999999996</v>
      </c>
      <c r="AE37" s="4">
        <f>PKN!M36</f>
        <v>6</v>
      </c>
      <c r="AF37" s="4">
        <f t="shared" si="11"/>
        <v>1.7999999999999998</v>
      </c>
      <c r="AG37" s="30">
        <f t="shared" si="59"/>
        <v>6.3359999999999994</v>
      </c>
      <c r="AH37" s="28">
        <f>BID!K36</f>
        <v>7.06</v>
      </c>
      <c r="AI37" s="4">
        <f t="shared" si="12"/>
        <v>4.9419999999999993</v>
      </c>
      <c r="AJ37" s="4">
        <f>BID!M36</f>
        <v>8.6</v>
      </c>
      <c r="AK37" s="4">
        <f t="shared" si="13"/>
        <v>2.5799999999999996</v>
      </c>
      <c r="AL37" s="4">
        <f t="shared" si="60"/>
        <v>7.5219999999999985</v>
      </c>
      <c r="AM37" s="4">
        <f t="shared" si="14"/>
        <v>5.2653999999999987</v>
      </c>
      <c r="AN37" s="4">
        <f>UN!C34</f>
        <v>8.6</v>
      </c>
      <c r="AO37" s="4">
        <f t="shared" si="15"/>
        <v>2.5799999999999996</v>
      </c>
      <c r="AP37" s="29">
        <f t="shared" si="61"/>
        <v>7.8453999999999979</v>
      </c>
      <c r="AQ37" s="28">
        <f>MTK!K36</f>
        <v>6.5200000000000005</v>
      </c>
      <c r="AR37" s="4">
        <f t="shared" si="16"/>
        <v>4.5640000000000001</v>
      </c>
      <c r="AS37" s="4">
        <f>MTK!M36</f>
        <v>3.75</v>
      </c>
      <c r="AT37" s="4">
        <f t="shared" si="17"/>
        <v>1.125</v>
      </c>
      <c r="AU37" s="4">
        <f t="shared" si="62"/>
        <v>5.6890000000000001</v>
      </c>
      <c r="AV37" s="4">
        <f t="shared" si="18"/>
        <v>3.9823</v>
      </c>
      <c r="AW37" s="4">
        <f>UN!F34</f>
        <v>3.75</v>
      </c>
      <c r="AX37" s="4">
        <f t="shared" si="19"/>
        <v>1.125</v>
      </c>
      <c r="AY37" s="29">
        <f t="shared" si="63"/>
        <v>5.1073000000000004</v>
      </c>
      <c r="AZ37" s="28">
        <f>IPA!K36</f>
        <v>6.58</v>
      </c>
      <c r="BA37" s="4">
        <f t="shared" si="20"/>
        <v>4.6059999999999999</v>
      </c>
      <c r="BB37" s="4">
        <f>IPA!M36</f>
        <v>6</v>
      </c>
      <c r="BC37" s="4">
        <f t="shared" si="21"/>
        <v>1.7999999999999998</v>
      </c>
      <c r="BD37" s="4">
        <f t="shared" si="64"/>
        <v>6.4059999999999997</v>
      </c>
      <c r="BE37" s="4">
        <f t="shared" si="22"/>
        <v>4.4841999999999995</v>
      </c>
      <c r="BF37" s="4">
        <f>UN!I34</f>
        <v>6</v>
      </c>
      <c r="BG37" s="4">
        <f t="shared" si="23"/>
        <v>1.7999999999999998</v>
      </c>
      <c r="BH37" s="29">
        <f t="shared" si="65"/>
        <v>6.2841999999999993</v>
      </c>
      <c r="BI37" s="28">
        <f>IPS!K36</f>
        <v>6.32</v>
      </c>
      <c r="BJ37" s="4">
        <f t="shared" si="24"/>
        <v>4.4239999999999995</v>
      </c>
      <c r="BK37" s="4">
        <f>IPS!M36</f>
        <v>6</v>
      </c>
      <c r="BL37" s="4">
        <f t="shared" si="25"/>
        <v>1.7999999999999998</v>
      </c>
      <c r="BM37" s="29">
        <f t="shared" si="66"/>
        <v>6.2239999999999993</v>
      </c>
      <c r="BN37" s="28">
        <f>SBK!K36</f>
        <v>7.3</v>
      </c>
      <c r="BO37" s="4">
        <f t="shared" si="26"/>
        <v>5.1099999999999994</v>
      </c>
      <c r="BP37" s="4">
        <f>SBK!M36</f>
        <v>7.5</v>
      </c>
      <c r="BQ37" s="4">
        <f t="shared" si="27"/>
        <v>2.25</v>
      </c>
      <c r="BR37" s="29">
        <f t="shared" si="67"/>
        <v>7.3599999999999994</v>
      </c>
      <c r="BS37" s="28">
        <f>PJK!K36</f>
        <v>8.1</v>
      </c>
      <c r="BT37" s="4">
        <f t="shared" si="28"/>
        <v>5.669999999999999</v>
      </c>
      <c r="BU37" s="4">
        <f>PJK!M36</f>
        <v>8</v>
      </c>
      <c r="BV37" s="4">
        <f t="shared" si="29"/>
        <v>2.4</v>
      </c>
      <c r="BW37" s="29">
        <f t="shared" si="68"/>
        <v>8.0699999999999985</v>
      </c>
      <c r="BX37" s="28">
        <f>BIG!K36</f>
        <v>6.2</v>
      </c>
      <c r="BY37" s="4">
        <f t="shared" si="30"/>
        <v>4.34</v>
      </c>
      <c r="BZ37" s="4">
        <f>BIG!M36</f>
        <v>6</v>
      </c>
      <c r="CA37" s="4">
        <f t="shared" si="31"/>
        <v>1.7999999999999998</v>
      </c>
      <c r="CB37" s="29">
        <f t="shared" si="69"/>
        <v>6.14</v>
      </c>
      <c r="CC37" s="28">
        <f>BDR!K36</f>
        <v>6.7</v>
      </c>
      <c r="CD37" s="4">
        <f t="shared" si="32"/>
        <v>4.6899999999999995</v>
      </c>
      <c r="CE37" s="4">
        <f>BDR!M36</f>
        <v>6</v>
      </c>
      <c r="CF37" s="4">
        <f t="shared" si="33"/>
        <v>1.7999999999999998</v>
      </c>
      <c r="CG37" s="37">
        <f t="shared" si="70"/>
        <v>6.4899999999999993</v>
      </c>
      <c r="CH37" s="36">
        <f t="shared" si="71"/>
        <v>94.344199999999987</v>
      </c>
      <c r="CI37" s="4">
        <f t="shared" si="72"/>
        <v>6.4122999999999992</v>
      </c>
      <c r="CJ37" s="4">
        <f t="shared" si="73"/>
        <v>6.7388714285714277</v>
      </c>
      <c r="CK37" s="31"/>
    </row>
    <row r="38" spans="1:89" ht="21.95" customHeight="1" x14ac:dyDescent="0.25">
      <c r="A38" s="27">
        <v>29</v>
      </c>
      <c r="B38" s="3" t="str">
        <f>'[1]BIODATA PESERTA (2)'!$C32</f>
        <v>80-162-0294</v>
      </c>
      <c r="C38" s="26" t="str">
        <f>'[1]BIODATA PESERTA (2)'!$E32</f>
        <v>Dimas Agung Prasetyo</v>
      </c>
      <c r="D38" s="28">
        <f>QH!K37</f>
        <v>6.57</v>
      </c>
      <c r="E38" s="4">
        <f t="shared" si="0"/>
        <v>4.5990000000000002</v>
      </c>
      <c r="F38" s="4">
        <f>QH!M37</f>
        <v>6</v>
      </c>
      <c r="G38" s="4">
        <f t="shared" si="1"/>
        <v>1.7999999999999998</v>
      </c>
      <c r="H38" s="29">
        <f t="shared" si="54"/>
        <v>6.399</v>
      </c>
      <c r="I38" s="28">
        <f>AA!K37</f>
        <v>6.82</v>
      </c>
      <c r="J38" s="4">
        <f t="shared" si="2"/>
        <v>4.774</v>
      </c>
      <c r="K38" s="4">
        <f>AA!M37</f>
        <v>6</v>
      </c>
      <c r="L38" s="4">
        <f t="shared" si="3"/>
        <v>1.7999999999999998</v>
      </c>
      <c r="M38" s="29">
        <f t="shared" si="55"/>
        <v>6.5739999999999998</v>
      </c>
      <c r="N38" s="28">
        <f>FQ!K37</f>
        <v>7.1</v>
      </c>
      <c r="O38" s="4">
        <f t="shared" si="4"/>
        <v>4.97</v>
      </c>
      <c r="P38" s="4">
        <f>FQ!M37</f>
        <v>7</v>
      </c>
      <c r="Q38" s="4">
        <f t="shared" si="5"/>
        <v>2.1</v>
      </c>
      <c r="R38" s="29">
        <f t="shared" si="56"/>
        <v>7.07</v>
      </c>
      <c r="S38" s="28">
        <f>SKI!K37</f>
        <v>6.1199999999999992</v>
      </c>
      <c r="T38" s="4">
        <f t="shared" si="6"/>
        <v>4.2839999999999989</v>
      </c>
      <c r="U38" s="4">
        <f>SKI!M37</f>
        <v>6</v>
      </c>
      <c r="V38" s="4">
        <f t="shared" si="7"/>
        <v>1.7999999999999998</v>
      </c>
      <c r="W38" s="29">
        <f t="shared" si="57"/>
        <v>6.0839999999999987</v>
      </c>
      <c r="X38" s="28">
        <f>BA!K37</f>
        <v>6.38</v>
      </c>
      <c r="Y38" s="4">
        <f t="shared" si="8"/>
        <v>4.4659999999999993</v>
      </c>
      <c r="Z38" s="4">
        <f>BA!M37</f>
        <v>6</v>
      </c>
      <c r="AA38" s="4">
        <f t="shared" si="9"/>
        <v>1.7999999999999998</v>
      </c>
      <c r="AB38" s="29">
        <f t="shared" si="58"/>
        <v>6.2659999999999991</v>
      </c>
      <c r="AC38" s="28">
        <f>PKN!K37</f>
        <v>6.6599999999999993</v>
      </c>
      <c r="AD38" s="4">
        <f t="shared" si="10"/>
        <v>4.661999999999999</v>
      </c>
      <c r="AE38" s="4">
        <f>PKN!M37</f>
        <v>6</v>
      </c>
      <c r="AF38" s="4">
        <f t="shared" si="11"/>
        <v>1.7999999999999998</v>
      </c>
      <c r="AG38" s="30">
        <f t="shared" si="59"/>
        <v>6.4619999999999989</v>
      </c>
      <c r="AH38" s="28">
        <f>BID!K37</f>
        <v>6.2200000000000006</v>
      </c>
      <c r="AI38" s="4">
        <f t="shared" si="12"/>
        <v>4.3540000000000001</v>
      </c>
      <c r="AJ38" s="4">
        <f>BID!M37</f>
        <v>5.4</v>
      </c>
      <c r="AK38" s="4">
        <f t="shared" si="13"/>
        <v>1.62</v>
      </c>
      <c r="AL38" s="4">
        <f t="shared" si="60"/>
        <v>5.9740000000000002</v>
      </c>
      <c r="AM38" s="4">
        <f t="shared" si="14"/>
        <v>4.1818</v>
      </c>
      <c r="AN38" s="4">
        <f>UN!C35</f>
        <v>5.4</v>
      </c>
      <c r="AO38" s="4">
        <f t="shared" si="15"/>
        <v>1.62</v>
      </c>
      <c r="AP38" s="29">
        <f t="shared" si="61"/>
        <v>5.8018000000000001</v>
      </c>
      <c r="AQ38" s="28">
        <f>MTK!K37</f>
        <v>6.4799999999999995</v>
      </c>
      <c r="AR38" s="4">
        <f t="shared" si="16"/>
        <v>4.5359999999999996</v>
      </c>
      <c r="AS38" s="4">
        <f>MTK!M37</f>
        <v>2.75</v>
      </c>
      <c r="AT38" s="4">
        <f t="shared" si="17"/>
        <v>0.82499999999999996</v>
      </c>
      <c r="AU38" s="4">
        <f t="shared" si="62"/>
        <v>5.3609999999999998</v>
      </c>
      <c r="AV38" s="4">
        <f t="shared" si="18"/>
        <v>3.7526999999999995</v>
      </c>
      <c r="AW38" s="4">
        <f>UN!F35</f>
        <v>2.75</v>
      </c>
      <c r="AX38" s="4">
        <f t="shared" si="19"/>
        <v>0.82499999999999996</v>
      </c>
      <c r="AY38" s="29">
        <f t="shared" si="63"/>
        <v>4.5776999999999992</v>
      </c>
      <c r="AZ38" s="28">
        <f>IPA!K37</f>
        <v>6.56</v>
      </c>
      <c r="BA38" s="4">
        <f t="shared" si="20"/>
        <v>4.5919999999999996</v>
      </c>
      <c r="BB38" s="4">
        <f>IPA!M37</f>
        <v>5.75</v>
      </c>
      <c r="BC38" s="4">
        <f t="shared" si="21"/>
        <v>1.7249999999999999</v>
      </c>
      <c r="BD38" s="4">
        <f t="shared" si="64"/>
        <v>6.3169999999999993</v>
      </c>
      <c r="BE38" s="4">
        <f t="shared" si="22"/>
        <v>4.4218999999999991</v>
      </c>
      <c r="BF38" s="4">
        <f>UN!I35</f>
        <v>5.75</v>
      </c>
      <c r="BG38" s="4">
        <f t="shared" si="23"/>
        <v>1.7249999999999999</v>
      </c>
      <c r="BH38" s="29">
        <f t="shared" si="65"/>
        <v>6.1468999999999987</v>
      </c>
      <c r="BI38" s="28">
        <f>IPS!K37</f>
        <v>6.5400000000000009</v>
      </c>
      <c r="BJ38" s="4">
        <f t="shared" si="24"/>
        <v>4.5780000000000003</v>
      </c>
      <c r="BK38" s="4">
        <f>IPS!M37</f>
        <v>6</v>
      </c>
      <c r="BL38" s="4">
        <f t="shared" si="25"/>
        <v>1.7999999999999998</v>
      </c>
      <c r="BM38" s="29">
        <f t="shared" si="66"/>
        <v>6.3780000000000001</v>
      </c>
      <c r="BN38" s="28">
        <f>SBK!K37</f>
        <v>7.1</v>
      </c>
      <c r="BO38" s="4">
        <f t="shared" si="26"/>
        <v>4.97</v>
      </c>
      <c r="BP38" s="4">
        <f>SBK!M37</f>
        <v>7</v>
      </c>
      <c r="BQ38" s="4">
        <f t="shared" si="27"/>
        <v>2.1</v>
      </c>
      <c r="BR38" s="29">
        <f t="shared" si="67"/>
        <v>7.07</v>
      </c>
      <c r="BS38" s="28">
        <f>PJK!K37</f>
        <v>7.9</v>
      </c>
      <c r="BT38" s="4">
        <f t="shared" si="28"/>
        <v>5.53</v>
      </c>
      <c r="BU38" s="4">
        <f>PJK!M37</f>
        <v>8</v>
      </c>
      <c r="BV38" s="4">
        <f t="shared" si="29"/>
        <v>2.4</v>
      </c>
      <c r="BW38" s="29">
        <f t="shared" si="68"/>
        <v>7.93</v>
      </c>
      <c r="BX38" s="28">
        <f>BIG!K37</f>
        <v>6</v>
      </c>
      <c r="BY38" s="4">
        <f t="shared" si="30"/>
        <v>4.1999999999999993</v>
      </c>
      <c r="BZ38" s="4">
        <f>BIG!M37</f>
        <v>6</v>
      </c>
      <c r="CA38" s="4">
        <f t="shared" si="31"/>
        <v>1.7999999999999998</v>
      </c>
      <c r="CB38" s="29">
        <f t="shared" si="69"/>
        <v>5.9999999999999991</v>
      </c>
      <c r="CC38" s="28">
        <f>BDR!K37</f>
        <v>6.38</v>
      </c>
      <c r="CD38" s="4">
        <f t="shared" si="32"/>
        <v>4.4659999999999993</v>
      </c>
      <c r="CE38" s="4">
        <f>BDR!M37</f>
        <v>6</v>
      </c>
      <c r="CF38" s="4">
        <f t="shared" si="33"/>
        <v>1.7999999999999998</v>
      </c>
      <c r="CG38" s="37">
        <f t="shared" si="70"/>
        <v>6.2659999999999991</v>
      </c>
      <c r="CH38" s="36">
        <f t="shared" si="71"/>
        <v>90.150999999999996</v>
      </c>
      <c r="CI38" s="4">
        <f t="shared" si="72"/>
        <v>5.5087999999999999</v>
      </c>
      <c r="CJ38" s="4">
        <f t="shared" si="73"/>
        <v>6.4393571428571423</v>
      </c>
      <c r="CK38" s="31"/>
    </row>
    <row r="39" spans="1:89" ht="21.95" customHeight="1" x14ac:dyDescent="0.25">
      <c r="A39" s="27">
        <v>30</v>
      </c>
      <c r="B39" s="3" t="str">
        <f>'[1]BIODATA PESERTA (2)'!$C33</f>
        <v>80-162-030-3</v>
      </c>
      <c r="C39" s="26" t="str">
        <f>'[1]BIODATA PESERTA (2)'!$E33</f>
        <v>DINA MARIANA</v>
      </c>
      <c r="D39" s="28">
        <f>QH!K38</f>
        <v>6.9139999999999997</v>
      </c>
      <c r="E39" s="4">
        <f t="shared" si="0"/>
        <v>4.8397999999999994</v>
      </c>
      <c r="F39" s="4">
        <f>QH!M38</f>
        <v>6</v>
      </c>
      <c r="G39" s="4">
        <f t="shared" si="1"/>
        <v>1.7999999999999998</v>
      </c>
      <c r="H39" s="29">
        <f t="shared" si="54"/>
        <v>6.6397999999999993</v>
      </c>
      <c r="I39" s="28">
        <f>AA!K38</f>
        <v>7.06</v>
      </c>
      <c r="J39" s="4">
        <f t="shared" si="2"/>
        <v>4.9419999999999993</v>
      </c>
      <c r="K39" s="4">
        <f>AA!M38</f>
        <v>6</v>
      </c>
      <c r="L39" s="4">
        <f t="shared" si="3"/>
        <v>1.7999999999999998</v>
      </c>
      <c r="M39" s="29">
        <f t="shared" si="55"/>
        <v>6.7419999999999991</v>
      </c>
      <c r="N39" s="28">
        <f>FQ!K38</f>
        <v>7.3199999999999985</v>
      </c>
      <c r="O39" s="4">
        <f t="shared" si="4"/>
        <v>5.1239999999999988</v>
      </c>
      <c r="P39" s="4">
        <f>FQ!M38</f>
        <v>6</v>
      </c>
      <c r="Q39" s="4">
        <f t="shared" si="5"/>
        <v>1.7999999999999998</v>
      </c>
      <c r="R39" s="29">
        <f t="shared" si="56"/>
        <v>6.9239999999999986</v>
      </c>
      <c r="S39" s="28">
        <f>SKI!K38</f>
        <v>6.4560000000000004</v>
      </c>
      <c r="T39" s="4">
        <f t="shared" si="6"/>
        <v>4.5191999999999997</v>
      </c>
      <c r="U39" s="4">
        <f>SKI!M38</f>
        <v>6</v>
      </c>
      <c r="V39" s="4">
        <f t="shared" si="7"/>
        <v>1.7999999999999998</v>
      </c>
      <c r="W39" s="29">
        <f t="shared" si="57"/>
        <v>6.3191999999999995</v>
      </c>
      <c r="X39" s="28">
        <f>BA!K38</f>
        <v>6.94</v>
      </c>
      <c r="Y39" s="4">
        <f t="shared" si="8"/>
        <v>4.8579999999999997</v>
      </c>
      <c r="Z39" s="4">
        <f>BA!M38</f>
        <v>6</v>
      </c>
      <c r="AA39" s="4">
        <f t="shared" si="9"/>
        <v>1.7999999999999998</v>
      </c>
      <c r="AB39" s="29">
        <f t="shared" si="58"/>
        <v>6.6579999999999995</v>
      </c>
      <c r="AC39" s="28">
        <f>PKN!K38</f>
        <v>6.4</v>
      </c>
      <c r="AD39" s="4">
        <f t="shared" si="10"/>
        <v>4.4799999999999995</v>
      </c>
      <c r="AE39" s="4">
        <f>PKN!M38</f>
        <v>6</v>
      </c>
      <c r="AF39" s="4">
        <f t="shared" si="11"/>
        <v>1.7999999999999998</v>
      </c>
      <c r="AG39" s="30">
        <f t="shared" si="59"/>
        <v>6.2799999999999994</v>
      </c>
      <c r="AH39" s="28">
        <f>BID!K38</f>
        <v>7.0400000000000009</v>
      </c>
      <c r="AI39" s="4">
        <f t="shared" si="12"/>
        <v>4.9279999999999999</v>
      </c>
      <c r="AJ39" s="4">
        <f>BID!M38</f>
        <v>6.8</v>
      </c>
      <c r="AK39" s="4">
        <f t="shared" si="13"/>
        <v>2.04</v>
      </c>
      <c r="AL39" s="4">
        <f t="shared" si="60"/>
        <v>6.968</v>
      </c>
      <c r="AM39" s="4">
        <f t="shared" si="14"/>
        <v>4.8775999999999993</v>
      </c>
      <c r="AN39" s="4">
        <f>UN!C36</f>
        <v>6.8</v>
      </c>
      <c r="AO39" s="4">
        <f t="shared" si="15"/>
        <v>2.04</v>
      </c>
      <c r="AP39" s="29">
        <f t="shared" si="61"/>
        <v>6.9175999999999993</v>
      </c>
      <c r="AQ39" s="28">
        <f>MTK!K38</f>
        <v>6.68</v>
      </c>
      <c r="AR39" s="4">
        <f t="shared" si="16"/>
        <v>4.6759999999999993</v>
      </c>
      <c r="AS39" s="4">
        <f>MTK!M38</f>
        <v>4.5</v>
      </c>
      <c r="AT39" s="4">
        <f t="shared" si="17"/>
        <v>1.3499999999999999</v>
      </c>
      <c r="AU39" s="4">
        <f t="shared" si="62"/>
        <v>6.0259999999999989</v>
      </c>
      <c r="AV39" s="4">
        <f t="shared" si="18"/>
        <v>4.2181999999999986</v>
      </c>
      <c r="AW39" s="4">
        <f>UN!F36</f>
        <v>4.5</v>
      </c>
      <c r="AX39" s="4">
        <f t="shared" si="19"/>
        <v>1.3499999999999999</v>
      </c>
      <c r="AY39" s="29">
        <f t="shared" si="63"/>
        <v>5.5681999999999983</v>
      </c>
      <c r="AZ39" s="28">
        <f>IPA!K38</f>
        <v>6.6800000000000015</v>
      </c>
      <c r="BA39" s="4">
        <f t="shared" si="20"/>
        <v>4.676000000000001</v>
      </c>
      <c r="BB39" s="4">
        <f>IPA!M38</f>
        <v>4.25</v>
      </c>
      <c r="BC39" s="4">
        <f t="shared" si="21"/>
        <v>1.2749999999999999</v>
      </c>
      <c r="BD39" s="4">
        <f t="shared" si="64"/>
        <v>5.9510000000000005</v>
      </c>
      <c r="BE39" s="4">
        <f t="shared" si="22"/>
        <v>4.1657000000000002</v>
      </c>
      <c r="BF39" s="4">
        <f>UN!I36</f>
        <v>4.25</v>
      </c>
      <c r="BG39" s="4">
        <f t="shared" si="23"/>
        <v>1.2749999999999999</v>
      </c>
      <c r="BH39" s="29">
        <f t="shared" si="65"/>
        <v>5.4406999999999996</v>
      </c>
      <c r="BI39" s="28">
        <f>IPS!K38</f>
        <v>6.3</v>
      </c>
      <c r="BJ39" s="4">
        <f t="shared" si="24"/>
        <v>4.4099999999999993</v>
      </c>
      <c r="BK39" s="4">
        <f>IPS!M38</f>
        <v>6</v>
      </c>
      <c r="BL39" s="4">
        <f t="shared" si="25"/>
        <v>1.7999999999999998</v>
      </c>
      <c r="BM39" s="29">
        <f t="shared" si="66"/>
        <v>6.2099999999999991</v>
      </c>
      <c r="BN39" s="28">
        <f>SBK!K38</f>
        <v>7.7</v>
      </c>
      <c r="BO39" s="4">
        <f t="shared" si="26"/>
        <v>5.39</v>
      </c>
      <c r="BP39" s="4">
        <f>SBK!M38</f>
        <v>8</v>
      </c>
      <c r="BQ39" s="4">
        <f t="shared" si="27"/>
        <v>2.4</v>
      </c>
      <c r="BR39" s="29">
        <f t="shared" si="67"/>
        <v>7.7899999999999991</v>
      </c>
      <c r="BS39" s="28">
        <f>PJK!K38</f>
        <v>8</v>
      </c>
      <c r="BT39" s="4">
        <f t="shared" si="28"/>
        <v>5.6</v>
      </c>
      <c r="BU39" s="4">
        <f>PJK!M38</f>
        <v>8</v>
      </c>
      <c r="BV39" s="4">
        <f t="shared" si="29"/>
        <v>2.4</v>
      </c>
      <c r="BW39" s="29">
        <f t="shared" si="68"/>
        <v>8</v>
      </c>
      <c r="BX39" s="28">
        <f>BIG!K38</f>
        <v>6.4599999999999991</v>
      </c>
      <c r="BY39" s="4">
        <f t="shared" si="30"/>
        <v>4.5219999999999994</v>
      </c>
      <c r="BZ39" s="4">
        <f>BIG!M38</f>
        <v>6</v>
      </c>
      <c r="CA39" s="4">
        <f t="shared" si="31"/>
        <v>1.7999999999999998</v>
      </c>
      <c r="CB39" s="29">
        <f t="shared" si="69"/>
        <v>6.3219999999999992</v>
      </c>
      <c r="CC39" s="28">
        <f>BDR!K38</f>
        <v>6.8599999999999994</v>
      </c>
      <c r="CD39" s="4">
        <f t="shared" si="32"/>
        <v>4.8019999999999996</v>
      </c>
      <c r="CE39" s="4">
        <f>BDR!M38</f>
        <v>6</v>
      </c>
      <c r="CF39" s="4">
        <f t="shared" si="33"/>
        <v>1.7999999999999998</v>
      </c>
      <c r="CG39" s="37">
        <f t="shared" si="70"/>
        <v>6.6019999999999994</v>
      </c>
      <c r="CH39" s="36">
        <f t="shared" si="71"/>
        <v>93.431999999999988</v>
      </c>
      <c r="CI39" s="4">
        <f t="shared" si="72"/>
        <v>5.9754999999999994</v>
      </c>
      <c r="CJ39" s="4">
        <f t="shared" si="73"/>
        <v>6.6737142857142846</v>
      </c>
      <c r="CK39" s="31"/>
    </row>
    <row r="40" spans="1:89" ht="21.95" customHeight="1" x14ac:dyDescent="0.25">
      <c r="A40" s="27">
        <v>31</v>
      </c>
      <c r="B40" s="3" t="str">
        <f>'[1]BIODATA PESERTA (2)'!$C34</f>
        <v>80-162-031-2</v>
      </c>
      <c r="C40" s="26" t="str">
        <f>'[1]BIODATA PESERTA (2)'!$E34</f>
        <v>FANDI DWI PAMUNGKAS</v>
      </c>
      <c r="D40" s="28">
        <f>QH!K39</f>
        <v>6.5200000000000005</v>
      </c>
      <c r="E40" s="4">
        <f t="shared" si="0"/>
        <v>4.5640000000000001</v>
      </c>
      <c r="F40" s="4">
        <f>QH!M39</f>
        <v>6</v>
      </c>
      <c r="G40" s="4">
        <f t="shared" si="1"/>
        <v>1.7999999999999998</v>
      </c>
      <c r="H40" s="29">
        <f t="shared" si="54"/>
        <v>6.3639999999999999</v>
      </c>
      <c r="I40" s="28">
        <f>AA!K39</f>
        <v>7.3599999999999994</v>
      </c>
      <c r="J40" s="4">
        <f t="shared" si="2"/>
        <v>5.1519999999999992</v>
      </c>
      <c r="K40" s="4">
        <f>AA!M39</f>
        <v>6</v>
      </c>
      <c r="L40" s="4">
        <f t="shared" si="3"/>
        <v>1.7999999999999998</v>
      </c>
      <c r="M40" s="29">
        <f t="shared" si="55"/>
        <v>6.9519999999999991</v>
      </c>
      <c r="N40" s="28">
        <f>FQ!K39</f>
        <v>7.2600000000000007</v>
      </c>
      <c r="O40" s="4">
        <f t="shared" si="4"/>
        <v>5.0819999999999999</v>
      </c>
      <c r="P40" s="4">
        <f>FQ!M39</f>
        <v>6</v>
      </c>
      <c r="Q40" s="4">
        <f t="shared" si="5"/>
        <v>1.7999999999999998</v>
      </c>
      <c r="R40" s="29">
        <f t="shared" si="56"/>
        <v>6.8819999999999997</v>
      </c>
      <c r="S40" s="28">
        <f>SKI!K39</f>
        <v>6.3439999999999994</v>
      </c>
      <c r="T40" s="4">
        <f t="shared" si="6"/>
        <v>4.4407999999999994</v>
      </c>
      <c r="U40" s="4">
        <f>SKI!M39</f>
        <v>6</v>
      </c>
      <c r="V40" s="4">
        <f t="shared" si="7"/>
        <v>1.7999999999999998</v>
      </c>
      <c r="W40" s="29">
        <f t="shared" si="57"/>
        <v>6.2407999999999992</v>
      </c>
      <c r="X40" s="28">
        <f>BA!K39</f>
        <v>6.6400000000000006</v>
      </c>
      <c r="Y40" s="4">
        <f t="shared" si="8"/>
        <v>4.6479999999999997</v>
      </c>
      <c r="Z40" s="4">
        <f>BA!M39</f>
        <v>6</v>
      </c>
      <c r="AA40" s="4">
        <f t="shared" si="9"/>
        <v>1.7999999999999998</v>
      </c>
      <c r="AB40" s="29">
        <f t="shared" si="58"/>
        <v>6.4479999999999995</v>
      </c>
      <c r="AC40" s="28">
        <f>PKN!K39</f>
        <v>6.4799999999999995</v>
      </c>
      <c r="AD40" s="4">
        <f t="shared" si="10"/>
        <v>4.5359999999999996</v>
      </c>
      <c r="AE40" s="4">
        <f>PKN!M39</f>
        <v>6</v>
      </c>
      <c r="AF40" s="4">
        <f t="shared" si="11"/>
        <v>1.7999999999999998</v>
      </c>
      <c r="AG40" s="30">
        <f t="shared" si="59"/>
        <v>6.3359999999999994</v>
      </c>
      <c r="AH40" s="28">
        <f>BID!K39</f>
        <v>6.56</v>
      </c>
      <c r="AI40" s="4">
        <f t="shared" si="12"/>
        <v>4.5919999999999996</v>
      </c>
      <c r="AJ40" s="4">
        <f>BID!M39</f>
        <v>6.2</v>
      </c>
      <c r="AK40" s="4">
        <f t="shared" si="13"/>
        <v>1.8599999999999999</v>
      </c>
      <c r="AL40" s="4">
        <f t="shared" si="60"/>
        <v>6.452</v>
      </c>
      <c r="AM40" s="4">
        <f t="shared" si="14"/>
        <v>4.5164</v>
      </c>
      <c r="AN40" s="4">
        <f>UN!C37</f>
        <v>6.2</v>
      </c>
      <c r="AO40" s="4">
        <f t="shared" si="15"/>
        <v>1.8599999999999999</v>
      </c>
      <c r="AP40" s="29">
        <f t="shared" si="61"/>
        <v>6.3764000000000003</v>
      </c>
      <c r="AQ40" s="28">
        <f>MTK!K39</f>
        <v>6.4599999999999991</v>
      </c>
      <c r="AR40" s="4">
        <f t="shared" si="16"/>
        <v>4.5219999999999994</v>
      </c>
      <c r="AS40" s="4">
        <f>MTK!M39</f>
        <v>2.5</v>
      </c>
      <c r="AT40" s="4">
        <f t="shared" si="17"/>
        <v>0.75</v>
      </c>
      <c r="AU40" s="4">
        <f t="shared" si="62"/>
        <v>5.2719999999999994</v>
      </c>
      <c r="AV40" s="4">
        <f t="shared" si="18"/>
        <v>3.6903999999999995</v>
      </c>
      <c r="AW40" s="4">
        <f>UN!F37</f>
        <v>2.5</v>
      </c>
      <c r="AX40" s="4">
        <f t="shared" si="19"/>
        <v>0.75</v>
      </c>
      <c r="AY40" s="29">
        <f t="shared" si="63"/>
        <v>4.4403999999999995</v>
      </c>
      <c r="AZ40" s="28">
        <f>IPA!K39</f>
        <v>6.24</v>
      </c>
      <c r="BA40" s="4">
        <f t="shared" si="20"/>
        <v>4.3679999999999994</v>
      </c>
      <c r="BB40" s="4">
        <f>IPA!M39</f>
        <v>5.5</v>
      </c>
      <c r="BC40" s="4">
        <f t="shared" si="21"/>
        <v>1.65</v>
      </c>
      <c r="BD40" s="4">
        <f t="shared" si="64"/>
        <v>6.0179999999999989</v>
      </c>
      <c r="BE40" s="4">
        <f t="shared" si="22"/>
        <v>4.2125999999999992</v>
      </c>
      <c r="BF40" s="4">
        <f>UN!I37</f>
        <v>5.5</v>
      </c>
      <c r="BG40" s="4">
        <f t="shared" si="23"/>
        <v>1.65</v>
      </c>
      <c r="BH40" s="29">
        <f t="shared" si="65"/>
        <v>5.8625999999999987</v>
      </c>
      <c r="BI40" s="28">
        <f>IPS!K39</f>
        <v>6.5</v>
      </c>
      <c r="BJ40" s="4">
        <f t="shared" si="24"/>
        <v>4.55</v>
      </c>
      <c r="BK40" s="4">
        <f>IPS!M39</f>
        <v>6</v>
      </c>
      <c r="BL40" s="4">
        <f t="shared" si="25"/>
        <v>1.7999999999999998</v>
      </c>
      <c r="BM40" s="29">
        <f t="shared" si="66"/>
        <v>6.35</v>
      </c>
      <c r="BN40" s="28">
        <f>SBK!K39</f>
        <v>7.3</v>
      </c>
      <c r="BO40" s="4">
        <f t="shared" si="26"/>
        <v>5.1099999999999994</v>
      </c>
      <c r="BP40" s="4">
        <f>SBK!M39</f>
        <v>7</v>
      </c>
      <c r="BQ40" s="4">
        <f t="shared" si="27"/>
        <v>2.1</v>
      </c>
      <c r="BR40" s="29">
        <f t="shared" si="67"/>
        <v>7.2099999999999991</v>
      </c>
      <c r="BS40" s="28">
        <f>PJK!K39</f>
        <v>8.5</v>
      </c>
      <c r="BT40" s="4">
        <f t="shared" si="28"/>
        <v>5.9499999999999993</v>
      </c>
      <c r="BU40" s="4">
        <f>PJK!M39</f>
        <v>9</v>
      </c>
      <c r="BV40" s="4">
        <f t="shared" si="29"/>
        <v>2.6999999999999997</v>
      </c>
      <c r="BW40" s="29">
        <f t="shared" si="68"/>
        <v>8.6499999999999986</v>
      </c>
      <c r="BX40" s="28">
        <f>BIG!K39</f>
        <v>6</v>
      </c>
      <c r="BY40" s="4">
        <f t="shared" si="30"/>
        <v>4.1999999999999993</v>
      </c>
      <c r="BZ40" s="4">
        <f>BIG!M39</f>
        <v>6</v>
      </c>
      <c r="CA40" s="4">
        <f t="shared" si="31"/>
        <v>1.7999999999999998</v>
      </c>
      <c r="CB40" s="29">
        <f t="shared" si="69"/>
        <v>5.9999999999999991</v>
      </c>
      <c r="CC40" s="28">
        <f>BDR!K39</f>
        <v>6.22</v>
      </c>
      <c r="CD40" s="4">
        <f t="shared" si="32"/>
        <v>4.3539999999999992</v>
      </c>
      <c r="CE40" s="4">
        <f>BDR!M39</f>
        <v>6</v>
      </c>
      <c r="CF40" s="4">
        <f t="shared" si="33"/>
        <v>1.7999999999999998</v>
      </c>
      <c r="CG40" s="37">
        <f t="shared" si="70"/>
        <v>6.153999999999999</v>
      </c>
      <c r="CH40" s="36">
        <f t="shared" si="71"/>
        <v>91.328800000000001</v>
      </c>
      <c r="CI40" s="4">
        <f t="shared" si="72"/>
        <v>5.5598000000000001</v>
      </c>
      <c r="CJ40" s="4">
        <f t="shared" si="73"/>
        <v>6.5234857142857132</v>
      </c>
      <c r="CK40" s="31"/>
    </row>
    <row r="41" spans="1:89" ht="21.95" customHeight="1" x14ac:dyDescent="0.25">
      <c r="A41" s="27">
        <v>32</v>
      </c>
      <c r="B41" s="3" t="str">
        <f>'[1]BIODATA PESERTA (2)'!$C35</f>
        <v>80-162-032-9</v>
      </c>
      <c r="C41" s="26" t="str">
        <f>'[1]BIODATA PESERTA (2)'!$E35</f>
        <v>MOCHAMAD RIFKI AFANDI</v>
      </c>
      <c r="D41" s="28">
        <f>QH!K40</f>
        <v>7.06</v>
      </c>
      <c r="E41" s="4">
        <f t="shared" si="0"/>
        <v>4.9419999999999993</v>
      </c>
      <c r="F41" s="4">
        <f>QH!M40</f>
        <v>6</v>
      </c>
      <c r="G41" s="4">
        <f t="shared" si="1"/>
        <v>1.7999999999999998</v>
      </c>
      <c r="H41" s="29">
        <f t="shared" si="54"/>
        <v>6.7419999999999991</v>
      </c>
      <c r="I41" s="28">
        <f>AA!K40</f>
        <v>7.3400000000000007</v>
      </c>
      <c r="J41" s="4">
        <f t="shared" si="2"/>
        <v>5.1379999999999999</v>
      </c>
      <c r="K41" s="4">
        <f>AA!M40</f>
        <v>6</v>
      </c>
      <c r="L41" s="4">
        <f t="shared" si="3"/>
        <v>1.7999999999999998</v>
      </c>
      <c r="M41" s="29">
        <f t="shared" si="55"/>
        <v>6.9379999999999997</v>
      </c>
      <c r="N41" s="28">
        <f>FQ!K40</f>
        <v>6.94</v>
      </c>
      <c r="O41" s="4">
        <f t="shared" si="4"/>
        <v>4.8579999999999997</v>
      </c>
      <c r="P41" s="4">
        <f>FQ!M40</f>
        <v>6</v>
      </c>
      <c r="Q41" s="4">
        <f t="shared" si="5"/>
        <v>1.7999999999999998</v>
      </c>
      <c r="R41" s="29">
        <f t="shared" si="56"/>
        <v>6.6579999999999995</v>
      </c>
      <c r="S41" s="28">
        <f>SKI!K40</f>
        <v>6.42</v>
      </c>
      <c r="T41" s="4">
        <f t="shared" si="6"/>
        <v>4.4939999999999998</v>
      </c>
      <c r="U41" s="4">
        <f>SKI!M40</f>
        <v>6</v>
      </c>
      <c r="V41" s="4">
        <f t="shared" si="7"/>
        <v>1.7999999999999998</v>
      </c>
      <c r="W41" s="29">
        <f t="shared" si="57"/>
        <v>6.2939999999999996</v>
      </c>
      <c r="X41" s="28">
        <f>BA!K40</f>
        <v>6.7799999999999994</v>
      </c>
      <c r="Y41" s="4">
        <f t="shared" si="8"/>
        <v>4.7459999999999996</v>
      </c>
      <c r="Z41" s="4">
        <f>BA!M40</f>
        <v>6</v>
      </c>
      <c r="AA41" s="4">
        <f t="shared" si="9"/>
        <v>1.7999999999999998</v>
      </c>
      <c r="AB41" s="29">
        <f t="shared" si="58"/>
        <v>6.5459999999999994</v>
      </c>
      <c r="AC41" s="28">
        <f>PKN!K40</f>
        <v>6.3400000000000007</v>
      </c>
      <c r="AD41" s="4">
        <f t="shared" si="10"/>
        <v>4.4380000000000006</v>
      </c>
      <c r="AE41" s="4">
        <f>PKN!M40</f>
        <v>6</v>
      </c>
      <c r="AF41" s="4">
        <f t="shared" si="11"/>
        <v>1.7999999999999998</v>
      </c>
      <c r="AG41" s="30">
        <f t="shared" si="59"/>
        <v>6.2380000000000004</v>
      </c>
      <c r="AH41" s="28">
        <f>BID!K40</f>
        <v>6.3800000000000008</v>
      </c>
      <c r="AI41" s="4">
        <f t="shared" si="12"/>
        <v>4.4660000000000002</v>
      </c>
      <c r="AJ41" s="4">
        <f>BID!M40</f>
        <v>5.6</v>
      </c>
      <c r="AK41" s="4">
        <f t="shared" si="13"/>
        <v>1.68</v>
      </c>
      <c r="AL41" s="4">
        <f t="shared" si="60"/>
        <v>6.1459999999999999</v>
      </c>
      <c r="AM41" s="4">
        <f t="shared" si="14"/>
        <v>4.3022</v>
      </c>
      <c r="AN41" s="4">
        <f>UN!C38</f>
        <v>5.6</v>
      </c>
      <c r="AO41" s="4">
        <f t="shared" si="15"/>
        <v>1.68</v>
      </c>
      <c r="AP41" s="29">
        <f t="shared" si="61"/>
        <v>5.9821999999999997</v>
      </c>
      <c r="AQ41" s="28">
        <f>MTK!K40</f>
        <v>6.7200000000000006</v>
      </c>
      <c r="AR41" s="4">
        <f t="shared" si="16"/>
        <v>4.7039999999999997</v>
      </c>
      <c r="AS41" s="4">
        <f>MTK!M40</f>
        <v>3.25</v>
      </c>
      <c r="AT41" s="4">
        <f t="shared" si="17"/>
        <v>0.97499999999999998</v>
      </c>
      <c r="AU41" s="4">
        <f t="shared" si="62"/>
        <v>5.6789999999999994</v>
      </c>
      <c r="AV41" s="4">
        <f t="shared" si="18"/>
        <v>3.9752999999999994</v>
      </c>
      <c r="AW41" s="4">
        <f>UN!F38</f>
        <v>3.25</v>
      </c>
      <c r="AX41" s="4">
        <f t="shared" si="19"/>
        <v>0.97499999999999998</v>
      </c>
      <c r="AY41" s="29">
        <f t="shared" si="63"/>
        <v>4.9502999999999995</v>
      </c>
      <c r="AZ41" s="28">
        <f>IPA!K40</f>
        <v>6.3</v>
      </c>
      <c r="BA41" s="4">
        <f t="shared" si="20"/>
        <v>4.4099999999999993</v>
      </c>
      <c r="BB41" s="4">
        <f>IPA!M40</f>
        <v>5.25</v>
      </c>
      <c r="BC41" s="4">
        <f t="shared" si="21"/>
        <v>1.575</v>
      </c>
      <c r="BD41" s="4">
        <f t="shared" si="64"/>
        <v>5.9849999999999994</v>
      </c>
      <c r="BE41" s="4">
        <f t="shared" si="22"/>
        <v>4.1894999999999998</v>
      </c>
      <c r="BF41" s="4">
        <f>UN!I38</f>
        <v>5.25</v>
      </c>
      <c r="BG41" s="4">
        <f t="shared" si="23"/>
        <v>1.575</v>
      </c>
      <c r="BH41" s="29">
        <f t="shared" si="65"/>
        <v>5.7645</v>
      </c>
      <c r="BI41" s="28">
        <f>IPS!K40</f>
        <v>6.32</v>
      </c>
      <c r="BJ41" s="4">
        <f t="shared" si="24"/>
        <v>4.4239999999999995</v>
      </c>
      <c r="BK41" s="4">
        <f>IPS!M40</f>
        <v>6.2</v>
      </c>
      <c r="BL41" s="4">
        <f t="shared" si="25"/>
        <v>1.8599999999999999</v>
      </c>
      <c r="BM41" s="29">
        <f t="shared" si="66"/>
        <v>6.2839999999999989</v>
      </c>
      <c r="BN41" s="28">
        <f>SBK!K40</f>
        <v>7.32</v>
      </c>
      <c r="BO41" s="4">
        <f t="shared" si="26"/>
        <v>5.1239999999999997</v>
      </c>
      <c r="BP41" s="4">
        <f>SBK!M40</f>
        <v>7</v>
      </c>
      <c r="BQ41" s="4">
        <f t="shared" si="27"/>
        <v>2.1</v>
      </c>
      <c r="BR41" s="29">
        <f t="shared" si="67"/>
        <v>7.2240000000000002</v>
      </c>
      <c r="BS41" s="28">
        <f>PJK!K40</f>
        <v>7.8</v>
      </c>
      <c r="BT41" s="4">
        <f t="shared" si="28"/>
        <v>5.46</v>
      </c>
      <c r="BU41" s="4">
        <f>PJK!M40</f>
        <v>8</v>
      </c>
      <c r="BV41" s="4">
        <f t="shared" si="29"/>
        <v>2.4</v>
      </c>
      <c r="BW41" s="29">
        <f t="shared" si="68"/>
        <v>7.8599999999999994</v>
      </c>
      <c r="BX41" s="28">
        <f>BIG!K40</f>
        <v>6</v>
      </c>
      <c r="BY41" s="4">
        <f t="shared" si="30"/>
        <v>4.1999999999999993</v>
      </c>
      <c r="BZ41" s="4">
        <f>BIG!M40</f>
        <v>6</v>
      </c>
      <c r="CA41" s="4">
        <f t="shared" si="31"/>
        <v>1.7999999999999998</v>
      </c>
      <c r="CB41" s="29">
        <f t="shared" si="69"/>
        <v>5.9999999999999991</v>
      </c>
      <c r="CC41" s="28">
        <f>BDR!K40</f>
        <v>6.5200000000000005</v>
      </c>
      <c r="CD41" s="4">
        <f t="shared" si="32"/>
        <v>4.5640000000000001</v>
      </c>
      <c r="CE41" s="4">
        <f>BDR!M40</f>
        <v>6</v>
      </c>
      <c r="CF41" s="4">
        <f t="shared" si="33"/>
        <v>1.7999999999999998</v>
      </c>
      <c r="CG41" s="37">
        <f t="shared" si="70"/>
        <v>6.3639999999999999</v>
      </c>
      <c r="CH41" s="36">
        <f t="shared" si="71"/>
        <v>90.957999999999998</v>
      </c>
      <c r="CI41" s="4">
        <f t="shared" si="72"/>
        <v>5.5656666666666661</v>
      </c>
      <c r="CJ41" s="4">
        <f t="shared" si="73"/>
        <v>6.4969999999999999</v>
      </c>
      <c r="CK41" s="31"/>
    </row>
    <row r="42" spans="1:89" ht="21.95" customHeight="1" x14ac:dyDescent="0.25">
      <c r="A42" s="27">
        <v>33</v>
      </c>
      <c r="B42" s="3" t="str">
        <f>'[1]BIODATA PESERTA (2)'!$C36</f>
        <v>80-162-033-8</v>
      </c>
      <c r="C42" s="26" t="str">
        <f>'[1]BIODATA PESERTA (2)'!$E36</f>
        <v>MOCHAMAD RISKI</v>
      </c>
      <c r="D42" s="28">
        <f>QH!K41</f>
        <v>6.6740000000000013</v>
      </c>
      <c r="E42" s="4">
        <f t="shared" si="0"/>
        <v>4.6718000000000002</v>
      </c>
      <c r="F42" s="4">
        <f>QH!M41</f>
        <v>6</v>
      </c>
      <c r="G42" s="4">
        <f t="shared" si="1"/>
        <v>1.7999999999999998</v>
      </c>
      <c r="H42" s="29">
        <f t="shared" si="54"/>
        <v>6.4718</v>
      </c>
      <c r="I42" s="28">
        <f>AA!K41</f>
        <v>6.6</v>
      </c>
      <c r="J42" s="4">
        <f t="shared" si="2"/>
        <v>4.6199999999999992</v>
      </c>
      <c r="K42" s="4">
        <f>AA!M41</f>
        <v>6</v>
      </c>
      <c r="L42" s="4">
        <f t="shared" si="3"/>
        <v>1.7999999999999998</v>
      </c>
      <c r="M42" s="29">
        <f t="shared" si="55"/>
        <v>6.419999999999999</v>
      </c>
      <c r="N42" s="28">
        <f>FQ!K41</f>
        <v>6.56</v>
      </c>
      <c r="O42" s="4">
        <f t="shared" si="4"/>
        <v>4.5919999999999996</v>
      </c>
      <c r="P42" s="4">
        <f>FQ!M41</f>
        <v>6</v>
      </c>
      <c r="Q42" s="4">
        <f t="shared" si="5"/>
        <v>1.7999999999999998</v>
      </c>
      <c r="R42" s="29">
        <f t="shared" si="56"/>
        <v>6.3919999999999995</v>
      </c>
      <c r="S42" s="28">
        <f>SKI!K41</f>
        <v>6.2799999999999994</v>
      </c>
      <c r="T42" s="4">
        <f t="shared" si="6"/>
        <v>4.395999999999999</v>
      </c>
      <c r="U42" s="4">
        <f>SKI!M41</f>
        <v>6</v>
      </c>
      <c r="V42" s="4">
        <f t="shared" si="7"/>
        <v>1.7999999999999998</v>
      </c>
      <c r="W42" s="29">
        <f t="shared" si="57"/>
        <v>6.1959999999999988</v>
      </c>
      <c r="X42" s="28">
        <f>BA!K41</f>
        <v>6.8400000000000007</v>
      </c>
      <c r="Y42" s="4">
        <f t="shared" si="8"/>
        <v>4.7880000000000003</v>
      </c>
      <c r="Z42" s="4">
        <f>BA!M41</f>
        <v>6</v>
      </c>
      <c r="AA42" s="4">
        <f t="shared" si="9"/>
        <v>1.7999999999999998</v>
      </c>
      <c r="AB42" s="29">
        <f t="shared" si="58"/>
        <v>6.5880000000000001</v>
      </c>
      <c r="AC42" s="28">
        <f>PKN!K41</f>
        <v>6.4</v>
      </c>
      <c r="AD42" s="4">
        <f t="shared" si="10"/>
        <v>4.4799999999999995</v>
      </c>
      <c r="AE42" s="4">
        <f>PKN!M41</f>
        <v>6</v>
      </c>
      <c r="AF42" s="4">
        <f t="shared" si="11"/>
        <v>1.7999999999999998</v>
      </c>
      <c r="AG42" s="30">
        <f t="shared" si="59"/>
        <v>6.2799999999999994</v>
      </c>
      <c r="AH42" s="28">
        <f>BID!K41</f>
        <v>6.16</v>
      </c>
      <c r="AI42" s="4">
        <f t="shared" si="12"/>
        <v>4.3119999999999994</v>
      </c>
      <c r="AJ42" s="4">
        <f>BID!M41</f>
        <v>5.2</v>
      </c>
      <c r="AK42" s="4">
        <f t="shared" si="13"/>
        <v>1.56</v>
      </c>
      <c r="AL42" s="4">
        <f t="shared" si="60"/>
        <v>5.8719999999999999</v>
      </c>
      <c r="AM42" s="4">
        <f t="shared" si="14"/>
        <v>4.1103999999999994</v>
      </c>
      <c r="AN42" s="4">
        <f>UN!C39</f>
        <v>5.2</v>
      </c>
      <c r="AO42" s="4">
        <f t="shared" si="15"/>
        <v>1.56</v>
      </c>
      <c r="AP42" s="29">
        <f t="shared" si="61"/>
        <v>5.670399999999999</v>
      </c>
      <c r="AQ42" s="28">
        <f>MTK!K41</f>
        <v>6.5200000000000005</v>
      </c>
      <c r="AR42" s="4">
        <f t="shared" si="16"/>
        <v>4.5640000000000001</v>
      </c>
      <c r="AS42" s="4">
        <f>MTK!M41</f>
        <v>3.25</v>
      </c>
      <c r="AT42" s="4">
        <f t="shared" si="17"/>
        <v>0.97499999999999998</v>
      </c>
      <c r="AU42" s="4">
        <f t="shared" si="62"/>
        <v>5.5389999999999997</v>
      </c>
      <c r="AV42" s="4">
        <f t="shared" si="18"/>
        <v>3.8772999999999995</v>
      </c>
      <c r="AW42" s="4">
        <f>UN!F39</f>
        <v>3.25</v>
      </c>
      <c r="AX42" s="4">
        <f t="shared" si="19"/>
        <v>0.97499999999999998</v>
      </c>
      <c r="AY42" s="29">
        <f t="shared" si="63"/>
        <v>4.8522999999999996</v>
      </c>
      <c r="AZ42" s="28">
        <f>IPA!K41</f>
        <v>6.3</v>
      </c>
      <c r="BA42" s="4">
        <f t="shared" si="20"/>
        <v>4.4099999999999993</v>
      </c>
      <c r="BB42" s="4">
        <f>IPA!M41</f>
        <v>4.25</v>
      </c>
      <c r="BC42" s="4">
        <f t="shared" si="21"/>
        <v>1.2749999999999999</v>
      </c>
      <c r="BD42" s="4">
        <f t="shared" si="64"/>
        <v>5.6849999999999987</v>
      </c>
      <c r="BE42" s="4">
        <f t="shared" si="22"/>
        <v>3.9794999999999989</v>
      </c>
      <c r="BF42" s="4">
        <f>UN!I39</f>
        <v>4.25</v>
      </c>
      <c r="BG42" s="4">
        <f t="shared" si="23"/>
        <v>1.2749999999999999</v>
      </c>
      <c r="BH42" s="29">
        <f t="shared" si="65"/>
        <v>5.2544999999999984</v>
      </c>
      <c r="BI42" s="28">
        <f>IPS!K41</f>
        <v>6.1800000000000006</v>
      </c>
      <c r="BJ42" s="4">
        <f t="shared" si="24"/>
        <v>4.3260000000000005</v>
      </c>
      <c r="BK42" s="4">
        <f>IPS!M41</f>
        <v>6</v>
      </c>
      <c r="BL42" s="4">
        <f t="shared" si="25"/>
        <v>1.7999999999999998</v>
      </c>
      <c r="BM42" s="29">
        <f t="shared" si="66"/>
        <v>6.1260000000000003</v>
      </c>
      <c r="BN42" s="28">
        <f>SBK!K41</f>
        <v>7.4</v>
      </c>
      <c r="BO42" s="4">
        <f t="shared" si="26"/>
        <v>5.18</v>
      </c>
      <c r="BP42" s="4">
        <f>SBK!M41</f>
        <v>7</v>
      </c>
      <c r="BQ42" s="4">
        <f t="shared" si="27"/>
        <v>2.1</v>
      </c>
      <c r="BR42" s="29">
        <f t="shared" si="67"/>
        <v>7.2799999999999994</v>
      </c>
      <c r="BS42" s="28">
        <f>PJK!K41</f>
        <v>7.4</v>
      </c>
      <c r="BT42" s="4">
        <f t="shared" si="28"/>
        <v>5.18</v>
      </c>
      <c r="BU42" s="4">
        <f>PJK!M41</f>
        <v>8</v>
      </c>
      <c r="BV42" s="4">
        <f t="shared" si="29"/>
        <v>2.4</v>
      </c>
      <c r="BW42" s="29">
        <f t="shared" si="68"/>
        <v>7.58</v>
      </c>
      <c r="BX42" s="28">
        <f>BIG!K41</f>
        <v>6</v>
      </c>
      <c r="BY42" s="4">
        <f t="shared" si="30"/>
        <v>4.1999999999999993</v>
      </c>
      <c r="BZ42" s="4">
        <f>BIG!M41</f>
        <v>6</v>
      </c>
      <c r="CA42" s="4">
        <f t="shared" si="31"/>
        <v>1.7999999999999998</v>
      </c>
      <c r="CB42" s="29">
        <f t="shared" si="69"/>
        <v>5.9999999999999991</v>
      </c>
      <c r="CC42" s="28">
        <f>BDR!K41</f>
        <v>6.44</v>
      </c>
      <c r="CD42" s="4">
        <f t="shared" si="32"/>
        <v>4.508</v>
      </c>
      <c r="CE42" s="4">
        <f>BDR!M41</f>
        <v>6</v>
      </c>
      <c r="CF42" s="4">
        <f t="shared" si="33"/>
        <v>1.7999999999999998</v>
      </c>
      <c r="CG42" s="37">
        <f t="shared" si="70"/>
        <v>6.3079999999999998</v>
      </c>
      <c r="CH42" s="36">
        <f t="shared" si="71"/>
        <v>88.737799999999993</v>
      </c>
      <c r="CI42" s="4">
        <f t="shared" si="72"/>
        <v>5.2590666666666657</v>
      </c>
      <c r="CJ42" s="4">
        <f t="shared" si="73"/>
        <v>6.3384142857142862</v>
      </c>
      <c r="CK42" s="31"/>
    </row>
    <row r="43" spans="1:89" ht="21.95" customHeight="1" x14ac:dyDescent="0.25">
      <c r="A43" s="27">
        <v>34</v>
      </c>
      <c r="B43" s="3" t="str">
        <f>'[1]BIODATA PESERTA (2)'!$C37</f>
        <v>80-162-034-7</v>
      </c>
      <c r="C43" s="26" t="str">
        <f>'[1]BIODATA PESERTA (2)'!$E37</f>
        <v>MOCHAMAT WAHYU HIDAYAT</v>
      </c>
      <c r="D43" s="28">
        <f>QH!K42</f>
        <v>6.6480000000000006</v>
      </c>
      <c r="E43" s="4">
        <f t="shared" si="0"/>
        <v>4.6536</v>
      </c>
      <c r="F43" s="4">
        <f>QH!M42</f>
        <v>6</v>
      </c>
      <c r="G43" s="4">
        <f t="shared" si="1"/>
        <v>1.7999999999999998</v>
      </c>
      <c r="H43" s="29">
        <f t="shared" si="54"/>
        <v>6.4535999999999998</v>
      </c>
      <c r="I43" s="28">
        <f>AA!K42</f>
        <v>7.24</v>
      </c>
      <c r="J43" s="4">
        <f t="shared" si="2"/>
        <v>5.0679999999999996</v>
      </c>
      <c r="K43" s="4">
        <f>AA!M42</f>
        <v>6</v>
      </c>
      <c r="L43" s="4">
        <f t="shared" si="3"/>
        <v>1.7999999999999998</v>
      </c>
      <c r="M43" s="29">
        <f t="shared" si="55"/>
        <v>6.8679999999999994</v>
      </c>
      <c r="N43" s="28">
        <f>FQ!K42</f>
        <v>6.82</v>
      </c>
      <c r="O43" s="4">
        <f t="shared" si="4"/>
        <v>4.774</v>
      </c>
      <c r="P43" s="4">
        <f>FQ!M42</f>
        <v>6</v>
      </c>
      <c r="Q43" s="4">
        <f t="shared" si="5"/>
        <v>1.7999999999999998</v>
      </c>
      <c r="R43" s="29">
        <f t="shared" si="56"/>
        <v>6.5739999999999998</v>
      </c>
      <c r="S43" s="28">
        <f>SKI!K42</f>
        <v>6.3079999999999998</v>
      </c>
      <c r="T43" s="4">
        <f t="shared" si="6"/>
        <v>4.4155999999999995</v>
      </c>
      <c r="U43" s="4">
        <f>SKI!M42</f>
        <v>6</v>
      </c>
      <c r="V43" s="4">
        <f t="shared" si="7"/>
        <v>1.7999999999999998</v>
      </c>
      <c r="W43" s="29">
        <f t="shared" si="57"/>
        <v>6.2155999999999993</v>
      </c>
      <c r="X43" s="28">
        <f>BA!K42</f>
        <v>6.7799999999999994</v>
      </c>
      <c r="Y43" s="4">
        <f t="shared" si="8"/>
        <v>4.7459999999999996</v>
      </c>
      <c r="Z43" s="4">
        <f>BA!M42</f>
        <v>6</v>
      </c>
      <c r="AA43" s="4">
        <f t="shared" si="9"/>
        <v>1.7999999999999998</v>
      </c>
      <c r="AB43" s="29">
        <f t="shared" si="58"/>
        <v>6.5459999999999994</v>
      </c>
      <c r="AC43" s="28">
        <f>PKN!K42</f>
        <v>6.4599999999999991</v>
      </c>
      <c r="AD43" s="4">
        <f t="shared" si="10"/>
        <v>4.5219999999999994</v>
      </c>
      <c r="AE43" s="4">
        <f>PKN!M42</f>
        <v>6</v>
      </c>
      <c r="AF43" s="4">
        <f t="shared" si="11"/>
        <v>1.7999999999999998</v>
      </c>
      <c r="AG43" s="30">
        <f t="shared" si="59"/>
        <v>6.3219999999999992</v>
      </c>
      <c r="AH43" s="28">
        <f>BID!K42</f>
        <v>6.5</v>
      </c>
      <c r="AI43" s="4">
        <f t="shared" si="12"/>
        <v>4.55</v>
      </c>
      <c r="AJ43" s="4">
        <f>BID!M42</f>
        <v>5.2</v>
      </c>
      <c r="AK43" s="4">
        <f t="shared" si="13"/>
        <v>1.56</v>
      </c>
      <c r="AL43" s="4">
        <f t="shared" si="60"/>
        <v>6.1099999999999994</v>
      </c>
      <c r="AM43" s="4">
        <f t="shared" si="14"/>
        <v>4.2769999999999992</v>
      </c>
      <c r="AN43" s="4">
        <f>UN!C40</f>
        <v>5.2</v>
      </c>
      <c r="AO43" s="4">
        <f t="shared" si="15"/>
        <v>1.56</v>
      </c>
      <c r="AP43" s="29">
        <f t="shared" si="61"/>
        <v>5.8369999999999997</v>
      </c>
      <c r="AQ43" s="28">
        <f>MTK!K42</f>
        <v>6.68</v>
      </c>
      <c r="AR43" s="4">
        <f t="shared" si="16"/>
        <v>4.6759999999999993</v>
      </c>
      <c r="AS43" s="4">
        <f>MTK!M42</f>
        <v>3.75</v>
      </c>
      <c r="AT43" s="4">
        <f t="shared" si="17"/>
        <v>1.125</v>
      </c>
      <c r="AU43" s="4">
        <f t="shared" si="62"/>
        <v>5.8009999999999993</v>
      </c>
      <c r="AV43" s="4">
        <f t="shared" si="18"/>
        <v>4.0606999999999989</v>
      </c>
      <c r="AW43" s="4">
        <f>UN!F40</f>
        <v>3.75</v>
      </c>
      <c r="AX43" s="4">
        <f t="shared" si="19"/>
        <v>1.125</v>
      </c>
      <c r="AY43" s="29">
        <f t="shared" si="63"/>
        <v>5.1856999999999989</v>
      </c>
      <c r="AZ43" s="28">
        <f>IPA!K42</f>
        <v>6.3199999999999994</v>
      </c>
      <c r="BA43" s="4">
        <f t="shared" si="20"/>
        <v>4.4239999999999995</v>
      </c>
      <c r="BB43" s="4">
        <f>IPA!M42</f>
        <v>4.5</v>
      </c>
      <c r="BC43" s="4">
        <f t="shared" si="21"/>
        <v>1.3499999999999999</v>
      </c>
      <c r="BD43" s="4">
        <f t="shared" si="64"/>
        <v>5.7739999999999991</v>
      </c>
      <c r="BE43" s="4">
        <f t="shared" si="22"/>
        <v>4.0417999999999994</v>
      </c>
      <c r="BF43" s="4">
        <f>UN!I40</f>
        <v>4.5</v>
      </c>
      <c r="BG43" s="4">
        <f t="shared" si="23"/>
        <v>1.3499999999999999</v>
      </c>
      <c r="BH43" s="29">
        <f t="shared" si="65"/>
        <v>5.391799999999999</v>
      </c>
      <c r="BI43" s="28">
        <f>IPS!K42</f>
        <v>6.44</v>
      </c>
      <c r="BJ43" s="4">
        <f t="shared" si="24"/>
        <v>4.508</v>
      </c>
      <c r="BK43" s="4">
        <f>IPS!M42</f>
        <v>6</v>
      </c>
      <c r="BL43" s="4">
        <f t="shared" si="25"/>
        <v>1.7999999999999998</v>
      </c>
      <c r="BM43" s="29">
        <f t="shared" si="66"/>
        <v>6.3079999999999998</v>
      </c>
      <c r="BN43" s="28">
        <f>SBK!K42</f>
        <v>7.5</v>
      </c>
      <c r="BO43" s="4">
        <f t="shared" si="26"/>
        <v>5.25</v>
      </c>
      <c r="BP43" s="4">
        <f>SBK!M42</f>
        <v>7</v>
      </c>
      <c r="BQ43" s="4">
        <f t="shared" si="27"/>
        <v>2.1</v>
      </c>
      <c r="BR43" s="29">
        <f t="shared" si="67"/>
        <v>7.35</v>
      </c>
      <c r="BS43" s="28">
        <f>PJK!K42</f>
        <v>7.8</v>
      </c>
      <c r="BT43" s="4">
        <f t="shared" si="28"/>
        <v>5.46</v>
      </c>
      <c r="BU43" s="4">
        <f>PJK!M42</f>
        <v>8</v>
      </c>
      <c r="BV43" s="4">
        <f t="shared" si="29"/>
        <v>2.4</v>
      </c>
      <c r="BW43" s="29">
        <f t="shared" si="68"/>
        <v>7.8599999999999994</v>
      </c>
      <c r="BX43" s="28">
        <f>BIG!K42</f>
        <v>6</v>
      </c>
      <c r="BY43" s="4">
        <f t="shared" si="30"/>
        <v>4.1999999999999993</v>
      </c>
      <c r="BZ43" s="4">
        <f>BIG!M42</f>
        <v>6</v>
      </c>
      <c r="CA43" s="4">
        <f t="shared" si="31"/>
        <v>1.7999999999999998</v>
      </c>
      <c r="CB43" s="29">
        <f t="shared" si="69"/>
        <v>5.9999999999999991</v>
      </c>
      <c r="CC43" s="28">
        <f>BDR!K42</f>
        <v>6.38</v>
      </c>
      <c r="CD43" s="4">
        <f t="shared" si="32"/>
        <v>4.4659999999999993</v>
      </c>
      <c r="CE43" s="4">
        <f>BDR!M42</f>
        <v>6</v>
      </c>
      <c r="CF43" s="4">
        <f t="shared" si="33"/>
        <v>1.7999999999999998</v>
      </c>
      <c r="CG43" s="37">
        <f t="shared" si="70"/>
        <v>6.2659999999999991</v>
      </c>
      <c r="CH43" s="36">
        <f t="shared" si="71"/>
        <v>90.448200000000014</v>
      </c>
      <c r="CI43" s="4">
        <f t="shared" si="72"/>
        <v>5.4714999999999989</v>
      </c>
      <c r="CJ43" s="4">
        <f t="shared" si="73"/>
        <v>6.4605857142857124</v>
      </c>
      <c r="CK43" s="31"/>
    </row>
    <row r="44" spans="1:89" ht="21.95" customHeight="1" x14ac:dyDescent="0.25">
      <c r="A44" s="27">
        <v>35</v>
      </c>
      <c r="B44" s="3" t="str">
        <f>'[1]BIODATA PESERTA (2)'!$C38</f>
        <v>80-162-035-6</v>
      </c>
      <c r="C44" s="26" t="str">
        <f>'[1]BIODATA PESERTA (2)'!$E38</f>
        <v>MUCHAMAD ANDI RAMADHON</v>
      </c>
      <c r="D44" s="28">
        <f>QH!K43</f>
        <v>6.8619999999999992</v>
      </c>
      <c r="E44" s="4">
        <f t="shared" si="0"/>
        <v>4.803399999999999</v>
      </c>
      <c r="F44" s="4">
        <f>QH!M43</f>
        <v>6</v>
      </c>
      <c r="G44" s="4">
        <f t="shared" si="1"/>
        <v>1.7999999999999998</v>
      </c>
      <c r="H44" s="29">
        <f t="shared" si="54"/>
        <v>6.6033999999999988</v>
      </c>
      <c r="I44" s="28">
        <f>AA!K43</f>
        <v>6.82</v>
      </c>
      <c r="J44" s="4">
        <f t="shared" si="2"/>
        <v>4.774</v>
      </c>
      <c r="K44" s="4">
        <f>AA!M43</f>
        <v>6</v>
      </c>
      <c r="L44" s="4">
        <f t="shared" si="3"/>
        <v>1.7999999999999998</v>
      </c>
      <c r="M44" s="29">
        <f t="shared" si="55"/>
        <v>6.5739999999999998</v>
      </c>
      <c r="N44" s="28">
        <f>FQ!K43</f>
        <v>7.2600000000000007</v>
      </c>
      <c r="O44" s="4">
        <f t="shared" si="4"/>
        <v>5.0819999999999999</v>
      </c>
      <c r="P44" s="4">
        <f>FQ!M43</f>
        <v>6</v>
      </c>
      <c r="Q44" s="4">
        <f t="shared" si="5"/>
        <v>1.7999999999999998</v>
      </c>
      <c r="R44" s="29">
        <f t="shared" si="56"/>
        <v>6.8819999999999997</v>
      </c>
      <c r="S44" s="28">
        <f>SKI!K43</f>
        <v>6.1740000000000004</v>
      </c>
      <c r="T44" s="4">
        <f t="shared" si="6"/>
        <v>4.3217999999999996</v>
      </c>
      <c r="U44" s="4">
        <f>SKI!M43</f>
        <v>6</v>
      </c>
      <c r="V44" s="4">
        <f t="shared" si="7"/>
        <v>1.7999999999999998</v>
      </c>
      <c r="W44" s="29">
        <f t="shared" si="57"/>
        <v>6.1217999999999995</v>
      </c>
      <c r="X44" s="28">
        <f>BA!K43</f>
        <v>6.74</v>
      </c>
      <c r="Y44" s="4">
        <f t="shared" si="8"/>
        <v>4.718</v>
      </c>
      <c r="Z44" s="4">
        <f>BA!M43</f>
        <v>6</v>
      </c>
      <c r="AA44" s="4">
        <f t="shared" si="9"/>
        <v>1.7999999999999998</v>
      </c>
      <c r="AB44" s="29">
        <f t="shared" si="58"/>
        <v>6.5179999999999998</v>
      </c>
      <c r="AC44" s="28">
        <f>PKN!K43</f>
        <v>6.32</v>
      </c>
      <c r="AD44" s="4">
        <f t="shared" si="10"/>
        <v>4.4239999999999995</v>
      </c>
      <c r="AE44" s="4">
        <f>PKN!M43</f>
        <v>6</v>
      </c>
      <c r="AF44" s="4">
        <f t="shared" si="11"/>
        <v>1.7999999999999998</v>
      </c>
      <c r="AG44" s="30">
        <f t="shared" si="59"/>
        <v>6.2239999999999993</v>
      </c>
      <c r="AH44" s="28">
        <f>BID!K43</f>
        <v>6.7799999999999994</v>
      </c>
      <c r="AI44" s="4">
        <f t="shared" si="12"/>
        <v>4.7459999999999996</v>
      </c>
      <c r="AJ44" s="4">
        <f>BID!M43</f>
        <v>3.8</v>
      </c>
      <c r="AK44" s="4">
        <f t="shared" si="13"/>
        <v>1.1399999999999999</v>
      </c>
      <c r="AL44" s="4">
        <f t="shared" si="60"/>
        <v>5.8859999999999992</v>
      </c>
      <c r="AM44" s="4">
        <f t="shared" si="14"/>
        <v>4.1201999999999996</v>
      </c>
      <c r="AN44" s="4">
        <f>UN!C41</f>
        <v>3.8</v>
      </c>
      <c r="AO44" s="4">
        <f t="shared" si="15"/>
        <v>1.1399999999999999</v>
      </c>
      <c r="AP44" s="29">
        <f t="shared" si="61"/>
        <v>5.2601999999999993</v>
      </c>
      <c r="AQ44" s="28">
        <f>MTK!K43</f>
        <v>6.32</v>
      </c>
      <c r="AR44" s="4">
        <f t="shared" si="16"/>
        <v>4.4239999999999995</v>
      </c>
      <c r="AS44" s="4">
        <f>MTK!M43</f>
        <v>4</v>
      </c>
      <c r="AT44" s="4">
        <f t="shared" si="17"/>
        <v>1.2</v>
      </c>
      <c r="AU44" s="4">
        <f t="shared" si="62"/>
        <v>5.6239999999999997</v>
      </c>
      <c r="AV44" s="4">
        <f t="shared" si="18"/>
        <v>3.9367999999999994</v>
      </c>
      <c r="AW44" s="4">
        <f>UN!F41</f>
        <v>4</v>
      </c>
      <c r="AX44" s="4">
        <f t="shared" si="19"/>
        <v>1.2</v>
      </c>
      <c r="AY44" s="29">
        <f t="shared" si="63"/>
        <v>5.1367999999999991</v>
      </c>
      <c r="AZ44" s="28">
        <f>IPA!K43</f>
        <v>6.3199999999999994</v>
      </c>
      <c r="BA44" s="4">
        <f t="shared" si="20"/>
        <v>4.4239999999999995</v>
      </c>
      <c r="BB44" s="4">
        <f>IPA!M43</f>
        <v>3.5</v>
      </c>
      <c r="BC44" s="4">
        <f t="shared" si="21"/>
        <v>1.05</v>
      </c>
      <c r="BD44" s="4">
        <f t="shared" si="64"/>
        <v>5.4739999999999993</v>
      </c>
      <c r="BE44" s="4">
        <f t="shared" si="22"/>
        <v>3.8317999999999994</v>
      </c>
      <c r="BF44" s="4">
        <f>UN!I41</f>
        <v>3.5</v>
      </c>
      <c r="BG44" s="4">
        <f t="shared" si="23"/>
        <v>1.05</v>
      </c>
      <c r="BH44" s="29">
        <f t="shared" si="65"/>
        <v>4.8817999999999993</v>
      </c>
      <c r="BI44" s="28">
        <f>IPS!K43</f>
        <v>6.2</v>
      </c>
      <c r="BJ44" s="4">
        <f t="shared" si="24"/>
        <v>4.34</v>
      </c>
      <c r="BK44" s="4">
        <f>IPS!M43</f>
        <v>6</v>
      </c>
      <c r="BL44" s="4">
        <f t="shared" si="25"/>
        <v>1.7999999999999998</v>
      </c>
      <c r="BM44" s="29">
        <f t="shared" si="66"/>
        <v>6.14</v>
      </c>
      <c r="BN44" s="28">
        <f>SBK!K43</f>
        <v>7.5</v>
      </c>
      <c r="BO44" s="4">
        <f t="shared" si="26"/>
        <v>5.25</v>
      </c>
      <c r="BP44" s="4">
        <f>SBK!M43</f>
        <v>7</v>
      </c>
      <c r="BQ44" s="4">
        <f t="shared" si="27"/>
        <v>2.1</v>
      </c>
      <c r="BR44" s="29">
        <f t="shared" si="67"/>
        <v>7.35</v>
      </c>
      <c r="BS44" s="28">
        <f>PJK!K43</f>
        <v>7.9</v>
      </c>
      <c r="BT44" s="4">
        <f t="shared" si="28"/>
        <v>5.53</v>
      </c>
      <c r="BU44" s="4">
        <f>PJK!M43</f>
        <v>8</v>
      </c>
      <c r="BV44" s="4">
        <f t="shared" si="29"/>
        <v>2.4</v>
      </c>
      <c r="BW44" s="29">
        <f t="shared" si="68"/>
        <v>7.93</v>
      </c>
      <c r="BX44" s="28">
        <f>BIG!K43</f>
        <v>6</v>
      </c>
      <c r="BY44" s="4">
        <f t="shared" si="30"/>
        <v>4.1999999999999993</v>
      </c>
      <c r="BZ44" s="4">
        <f>BIG!M43</f>
        <v>6</v>
      </c>
      <c r="CA44" s="4">
        <f t="shared" si="31"/>
        <v>1.7999999999999998</v>
      </c>
      <c r="CB44" s="29">
        <f t="shared" si="69"/>
        <v>5.9999999999999991</v>
      </c>
      <c r="CC44" s="28">
        <f>BDR!K43</f>
        <v>6.1199999999999992</v>
      </c>
      <c r="CD44" s="4">
        <f t="shared" si="32"/>
        <v>4.2839999999999989</v>
      </c>
      <c r="CE44" s="4">
        <f>BDR!M43</f>
        <v>6</v>
      </c>
      <c r="CF44" s="4">
        <f t="shared" si="33"/>
        <v>1.7999999999999998</v>
      </c>
      <c r="CG44" s="37">
        <f t="shared" si="70"/>
        <v>6.0839999999999987</v>
      </c>
      <c r="CH44" s="36">
        <f t="shared" si="71"/>
        <v>89.41119999999998</v>
      </c>
      <c r="CI44" s="4">
        <f t="shared" si="72"/>
        <v>5.092933333333332</v>
      </c>
      <c r="CJ44" s="4">
        <f t="shared" si="73"/>
        <v>6.3865142857142851</v>
      </c>
      <c r="CK44" s="31"/>
    </row>
    <row r="45" spans="1:89" ht="21.95" customHeight="1" x14ac:dyDescent="0.25">
      <c r="A45" s="27">
        <v>36</v>
      </c>
      <c r="B45" s="3" t="str">
        <f>'[1]BIODATA PESERTA (2)'!$C39</f>
        <v>80-162-036-5</v>
      </c>
      <c r="C45" s="26" t="str">
        <f>'[1]BIODATA PESERTA (2)'!$E39</f>
        <v>MUHAMAD AL AZHAR</v>
      </c>
      <c r="D45" s="28">
        <f>QH!K44</f>
        <v>7.1719999999999997</v>
      </c>
      <c r="E45" s="4">
        <f t="shared" si="0"/>
        <v>5.0203999999999995</v>
      </c>
      <c r="F45" s="4">
        <f>QH!M44</f>
        <v>6</v>
      </c>
      <c r="G45" s="4">
        <f t="shared" si="1"/>
        <v>1.7999999999999998</v>
      </c>
      <c r="H45" s="29">
        <f t="shared" si="54"/>
        <v>6.8203999999999994</v>
      </c>
      <c r="I45" s="28">
        <f>AA!K44</f>
        <v>7.5</v>
      </c>
      <c r="J45" s="4">
        <f t="shared" si="2"/>
        <v>5.25</v>
      </c>
      <c r="K45" s="4">
        <f>AA!M44</f>
        <v>6</v>
      </c>
      <c r="L45" s="4">
        <f t="shared" si="3"/>
        <v>1.7999999999999998</v>
      </c>
      <c r="M45" s="29">
        <f t="shared" si="55"/>
        <v>7.05</v>
      </c>
      <c r="N45" s="28">
        <f>FQ!K44</f>
        <v>7.3</v>
      </c>
      <c r="O45" s="4">
        <f t="shared" si="4"/>
        <v>5.1099999999999994</v>
      </c>
      <c r="P45" s="4">
        <f>FQ!M44</f>
        <v>6</v>
      </c>
      <c r="Q45" s="4">
        <f t="shared" si="5"/>
        <v>1.7999999999999998</v>
      </c>
      <c r="R45" s="29">
        <f t="shared" si="56"/>
        <v>6.9099999999999993</v>
      </c>
      <c r="S45" s="28">
        <f>SKI!K44</f>
        <v>6.38</v>
      </c>
      <c r="T45" s="4">
        <f t="shared" si="6"/>
        <v>4.4659999999999993</v>
      </c>
      <c r="U45" s="4">
        <f>SKI!M44</f>
        <v>6</v>
      </c>
      <c r="V45" s="4">
        <f t="shared" si="7"/>
        <v>1.7999999999999998</v>
      </c>
      <c r="W45" s="29">
        <f t="shared" si="57"/>
        <v>6.2659999999999991</v>
      </c>
      <c r="X45" s="28">
        <f>BA!K44</f>
        <v>7.1400000000000006</v>
      </c>
      <c r="Y45" s="4">
        <f t="shared" si="8"/>
        <v>4.9980000000000002</v>
      </c>
      <c r="Z45" s="4">
        <f>BA!M44</f>
        <v>6</v>
      </c>
      <c r="AA45" s="4">
        <f t="shared" si="9"/>
        <v>1.7999999999999998</v>
      </c>
      <c r="AB45" s="29">
        <f t="shared" si="58"/>
        <v>6.798</v>
      </c>
      <c r="AC45" s="28">
        <f>PKN!K44</f>
        <v>6.42</v>
      </c>
      <c r="AD45" s="4">
        <f t="shared" si="10"/>
        <v>4.4939999999999998</v>
      </c>
      <c r="AE45" s="4">
        <f>PKN!M44</f>
        <v>6</v>
      </c>
      <c r="AF45" s="4">
        <f t="shared" si="11"/>
        <v>1.7999999999999998</v>
      </c>
      <c r="AG45" s="30">
        <f t="shared" si="59"/>
        <v>6.2939999999999996</v>
      </c>
      <c r="AH45" s="28">
        <f>BID!K44</f>
        <v>6.26</v>
      </c>
      <c r="AI45" s="4">
        <f t="shared" si="12"/>
        <v>4.3819999999999997</v>
      </c>
      <c r="AJ45" s="4">
        <f>BID!M44</f>
        <v>4.4000000000000004</v>
      </c>
      <c r="AK45" s="4">
        <f t="shared" si="13"/>
        <v>1.32</v>
      </c>
      <c r="AL45" s="4">
        <f t="shared" si="60"/>
        <v>5.702</v>
      </c>
      <c r="AM45" s="4">
        <f t="shared" si="14"/>
        <v>3.9913999999999996</v>
      </c>
      <c r="AN45" s="4">
        <f>UN!C42</f>
        <v>4.4000000000000004</v>
      </c>
      <c r="AO45" s="4">
        <f t="shared" si="15"/>
        <v>1.32</v>
      </c>
      <c r="AP45" s="29">
        <f t="shared" si="61"/>
        <v>5.3113999999999999</v>
      </c>
      <c r="AQ45" s="28">
        <f>MTK!K44</f>
        <v>7.2</v>
      </c>
      <c r="AR45" s="4">
        <f t="shared" si="16"/>
        <v>5.04</v>
      </c>
      <c r="AS45" s="4">
        <f>MTK!M44</f>
        <v>5</v>
      </c>
      <c r="AT45" s="4">
        <f t="shared" si="17"/>
        <v>1.5</v>
      </c>
      <c r="AU45" s="4">
        <f t="shared" si="62"/>
        <v>6.54</v>
      </c>
      <c r="AV45" s="4">
        <f t="shared" si="18"/>
        <v>4.5779999999999994</v>
      </c>
      <c r="AW45" s="4">
        <f>UN!F42</f>
        <v>5</v>
      </c>
      <c r="AX45" s="4">
        <f t="shared" si="19"/>
        <v>1.5</v>
      </c>
      <c r="AY45" s="29">
        <f t="shared" si="63"/>
        <v>6.0779999999999994</v>
      </c>
      <c r="AZ45" s="28">
        <f>IPA!K44</f>
        <v>6.5400000000000009</v>
      </c>
      <c r="BA45" s="4">
        <f t="shared" si="20"/>
        <v>4.5780000000000003</v>
      </c>
      <c r="BB45" s="4">
        <f>IPA!M44</f>
        <v>4</v>
      </c>
      <c r="BC45" s="4">
        <f t="shared" si="21"/>
        <v>1.2</v>
      </c>
      <c r="BD45" s="4">
        <f t="shared" si="64"/>
        <v>5.7780000000000005</v>
      </c>
      <c r="BE45" s="4">
        <f t="shared" si="22"/>
        <v>4.0446</v>
      </c>
      <c r="BF45" s="4">
        <f>UN!I42</f>
        <v>4</v>
      </c>
      <c r="BG45" s="4">
        <f t="shared" si="23"/>
        <v>1.2</v>
      </c>
      <c r="BH45" s="29">
        <f t="shared" si="65"/>
        <v>5.2446000000000002</v>
      </c>
      <c r="BI45" s="28">
        <f>IPS!K44</f>
        <v>6.4</v>
      </c>
      <c r="BJ45" s="4">
        <f t="shared" si="24"/>
        <v>4.4799999999999995</v>
      </c>
      <c r="BK45" s="4">
        <f>IPS!M44</f>
        <v>6</v>
      </c>
      <c r="BL45" s="4">
        <f t="shared" si="25"/>
        <v>1.7999999999999998</v>
      </c>
      <c r="BM45" s="29">
        <f t="shared" si="66"/>
        <v>6.2799999999999994</v>
      </c>
      <c r="BN45" s="28">
        <f>SBK!K44</f>
        <v>7.3</v>
      </c>
      <c r="BO45" s="4">
        <f t="shared" si="26"/>
        <v>5.1099999999999994</v>
      </c>
      <c r="BP45" s="4">
        <f>SBK!M44</f>
        <v>7</v>
      </c>
      <c r="BQ45" s="4">
        <f t="shared" si="27"/>
        <v>2.1</v>
      </c>
      <c r="BR45" s="29">
        <f t="shared" si="67"/>
        <v>7.2099999999999991</v>
      </c>
      <c r="BS45" s="28">
        <f>PJK!K44</f>
        <v>7.6</v>
      </c>
      <c r="BT45" s="4">
        <f t="shared" si="28"/>
        <v>5.3199999999999994</v>
      </c>
      <c r="BU45" s="4">
        <f>PJK!M44</f>
        <v>8</v>
      </c>
      <c r="BV45" s="4">
        <f t="shared" si="29"/>
        <v>2.4</v>
      </c>
      <c r="BW45" s="29">
        <f t="shared" si="68"/>
        <v>7.7199999999999989</v>
      </c>
      <c r="BX45" s="28">
        <f>BIG!K44</f>
        <v>6</v>
      </c>
      <c r="BY45" s="4">
        <f t="shared" si="30"/>
        <v>4.1999999999999993</v>
      </c>
      <c r="BZ45" s="4">
        <f>BIG!M44</f>
        <v>6</v>
      </c>
      <c r="CA45" s="4">
        <f t="shared" si="31"/>
        <v>1.7999999999999998</v>
      </c>
      <c r="CB45" s="29">
        <f t="shared" si="69"/>
        <v>5.9999999999999991</v>
      </c>
      <c r="CC45" s="28">
        <f>BDR!K44</f>
        <v>6.68</v>
      </c>
      <c r="CD45" s="4">
        <f t="shared" si="32"/>
        <v>4.6759999999999993</v>
      </c>
      <c r="CE45" s="4">
        <f>BDR!M44</f>
        <v>6</v>
      </c>
      <c r="CF45" s="4">
        <f t="shared" si="33"/>
        <v>1.7999999999999998</v>
      </c>
      <c r="CG45" s="37">
        <f t="shared" si="70"/>
        <v>6.4759999999999991</v>
      </c>
      <c r="CH45" s="36">
        <f t="shared" si="71"/>
        <v>91.844399999999979</v>
      </c>
      <c r="CI45" s="4">
        <f t="shared" si="72"/>
        <v>5.5446666666666671</v>
      </c>
      <c r="CJ45" s="4">
        <f t="shared" si="73"/>
        <v>6.5603142857142842</v>
      </c>
      <c r="CK45" s="31"/>
    </row>
    <row r="46" spans="1:89" ht="21.95" customHeight="1" x14ac:dyDescent="0.25">
      <c r="A46" s="27">
        <v>37</v>
      </c>
      <c r="B46" s="3" t="str">
        <f>'[1]BIODATA PESERTA (2)'!$C40</f>
        <v>80-162-037-4</v>
      </c>
      <c r="C46" s="26" t="str">
        <f>'[1]BIODATA PESERTA (2)'!$E40</f>
        <v>Muhamad Sholeh</v>
      </c>
      <c r="D46" s="28">
        <f>QH!K45</f>
        <v>7.7799999999999994</v>
      </c>
      <c r="E46" s="4">
        <f t="shared" si="0"/>
        <v>5.4459999999999988</v>
      </c>
      <c r="F46" s="4">
        <f>QH!M45</f>
        <v>6</v>
      </c>
      <c r="G46" s="4">
        <f t="shared" si="1"/>
        <v>1.7999999999999998</v>
      </c>
      <c r="H46" s="29">
        <f t="shared" si="54"/>
        <v>7.2459999999999987</v>
      </c>
      <c r="I46" s="28">
        <f>AA!K45</f>
        <v>7.56</v>
      </c>
      <c r="J46" s="4">
        <f t="shared" si="2"/>
        <v>5.2919999999999998</v>
      </c>
      <c r="K46" s="4">
        <f>AA!M45</f>
        <v>6</v>
      </c>
      <c r="L46" s="4">
        <f t="shared" si="3"/>
        <v>1.7999999999999998</v>
      </c>
      <c r="M46" s="29">
        <f t="shared" si="55"/>
        <v>7.0919999999999996</v>
      </c>
      <c r="N46" s="28">
        <f>FQ!K45</f>
        <v>8.0400000000000009</v>
      </c>
      <c r="O46" s="4">
        <f t="shared" si="4"/>
        <v>5.6280000000000001</v>
      </c>
      <c r="P46" s="4">
        <f>FQ!M45</f>
        <v>6</v>
      </c>
      <c r="Q46" s="4">
        <f t="shared" si="5"/>
        <v>1.7999999999999998</v>
      </c>
      <c r="R46" s="29">
        <f t="shared" si="56"/>
        <v>7.4279999999999999</v>
      </c>
      <c r="S46" s="28">
        <f>SKI!K45</f>
        <v>6.7800000000000011</v>
      </c>
      <c r="T46" s="4">
        <f t="shared" si="6"/>
        <v>4.7460000000000004</v>
      </c>
      <c r="U46" s="4">
        <f>SKI!M45</f>
        <v>6</v>
      </c>
      <c r="V46" s="4">
        <f t="shared" si="7"/>
        <v>1.7999999999999998</v>
      </c>
      <c r="W46" s="29">
        <f t="shared" si="57"/>
        <v>6.5460000000000003</v>
      </c>
      <c r="X46" s="28">
        <f>BA!K45</f>
        <v>6.9600000000000009</v>
      </c>
      <c r="Y46" s="4">
        <f t="shared" si="8"/>
        <v>4.8719999999999999</v>
      </c>
      <c r="Z46" s="4">
        <f>BA!M45</f>
        <v>6</v>
      </c>
      <c r="AA46" s="4">
        <f t="shared" si="9"/>
        <v>1.7999999999999998</v>
      </c>
      <c r="AB46" s="29">
        <f t="shared" si="58"/>
        <v>6.6719999999999997</v>
      </c>
      <c r="AC46" s="28">
        <f>PKN!K45</f>
        <v>7.4</v>
      </c>
      <c r="AD46" s="4">
        <f t="shared" si="10"/>
        <v>5.18</v>
      </c>
      <c r="AE46" s="4">
        <f>PKN!M45</f>
        <v>6</v>
      </c>
      <c r="AF46" s="4">
        <f t="shared" si="11"/>
        <v>1.7999999999999998</v>
      </c>
      <c r="AG46" s="30">
        <f t="shared" si="59"/>
        <v>6.9799999999999995</v>
      </c>
      <c r="AH46" s="28">
        <f>BID!K45</f>
        <v>6.9599999999999991</v>
      </c>
      <c r="AI46" s="4">
        <f t="shared" si="12"/>
        <v>4.871999999999999</v>
      </c>
      <c r="AJ46" s="4">
        <f>BID!M45</f>
        <v>5.8</v>
      </c>
      <c r="AK46" s="4">
        <f t="shared" si="13"/>
        <v>1.74</v>
      </c>
      <c r="AL46" s="4">
        <f t="shared" si="60"/>
        <v>6.6119999999999992</v>
      </c>
      <c r="AM46" s="4">
        <f t="shared" si="14"/>
        <v>4.6283999999999992</v>
      </c>
      <c r="AN46" s="4">
        <f>UN!C43</f>
        <v>5.8</v>
      </c>
      <c r="AO46" s="4">
        <f t="shared" si="15"/>
        <v>1.74</v>
      </c>
      <c r="AP46" s="29">
        <f t="shared" si="61"/>
        <v>6.3683999999999994</v>
      </c>
      <c r="AQ46" s="28">
        <f>MTK!K45</f>
        <v>7.7</v>
      </c>
      <c r="AR46" s="4">
        <f t="shared" si="16"/>
        <v>5.39</v>
      </c>
      <c r="AS46" s="4">
        <f>MTK!M45</f>
        <v>5.25</v>
      </c>
      <c r="AT46" s="4">
        <f t="shared" si="17"/>
        <v>1.575</v>
      </c>
      <c r="AU46" s="4">
        <f t="shared" si="62"/>
        <v>6.9649999999999999</v>
      </c>
      <c r="AV46" s="4">
        <f t="shared" si="18"/>
        <v>4.8754999999999997</v>
      </c>
      <c r="AW46" s="4">
        <f>UN!F43</f>
        <v>5.25</v>
      </c>
      <c r="AX46" s="4">
        <f t="shared" si="19"/>
        <v>1.575</v>
      </c>
      <c r="AY46" s="29">
        <f t="shared" si="63"/>
        <v>6.4504999999999999</v>
      </c>
      <c r="AZ46" s="28">
        <f>IPA!K45</f>
        <v>6.94</v>
      </c>
      <c r="BA46" s="4">
        <f t="shared" si="20"/>
        <v>4.8579999999999997</v>
      </c>
      <c r="BB46" s="4">
        <f>IPA!M45</f>
        <v>5.5</v>
      </c>
      <c r="BC46" s="4">
        <f t="shared" si="21"/>
        <v>1.65</v>
      </c>
      <c r="BD46" s="4">
        <f t="shared" si="64"/>
        <v>6.5079999999999991</v>
      </c>
      <c r="BE46" s="4">
        <f t="shared" si="22"/>
        <v>4.5555999999999992</v>
      </c>
      <c r="BF46" s="4">
        <f>UN!I43</f>
        <v>5.5</v>
      </c>
      <c r="BG46" s="4">
        <f t="shared" si="23"/>
        <v>1.65</v>
      </c>
      <c r="BH46" s="29">
        <f t="shared" si="65"/>
        <v>6.2055999999999987</v>
      </c>
      <c r="BI46" s="28">
        <f>IPS!K45</f>
        <v>7.0200000000000005</v>
      </c>
      <c r="BJ46" s="4">
        <f t="shared" si="24"/>
        <v>4.9139999999999997</v>
      </c>
      <c r="BK46" s="4">
        <f>IPS!M45</f>
        <v>6</v>
      </c>
      <c r="BL46" s="4">
        <f t="shared" si="25"/>
        <v>1.7999999999999998</v>
      </c>
      <c r="BM46" s="29">
        <f t="shared" si="66"/>
        <v>6.7139999999999995</v>
      </c>
      <c r="BN46" s="28">
        <f>SBK!K45</f>
        <v>7.24</v>
      </c>
      <c r="BO46" s="4">
        <f t="shared" si="26"/>
        <v>5.0679999999999996</v>
      </c>
      <c r="BP46" s="4">
        <f>SBK!M45</f>
        <v>7</v>
      </c>
      <c r="BQ46" s="4">
        <f t="shared" si="27"/>
        <v>2.1</v>
      </c>
      <c r="BR46" s="29">
        <f t="shared" si="67"/>
        <v>7.1679999999999993</v>
      </c>
      <c r="BS46" s="28">
        <f>PJK!K45</f>
        <v>7.7</v>
      </c>
      <c r="BT46" s="4">
        <f t="shared" si="28"/>
        <v>5.39</v>
      </c>
      <c r="BU46" s="4">
        <f>PJK!M45</f>
        <v>8</v>
      </c>
      <c r="BV46" s="4">
        <f t="shared" si="29"/>
        <v>2.4</v>
      </c>
      <c r="BW46" s="29">
        <f t="shared" si="68"/>
        <v>7.7899999999999991</v>
      </c>
      <c r="BX46" s="28">
        <f>BIG!K45</f>
        <v>6.2</v>
      </c>
      <c r="BY46" s="4">
        <f t="shared" si="30"/>
        <v>4.34</v>
      </c>
      <c r="BZ46" s="4">
        <f>BIG!M45</f>
        <v>6</v>
      </c>
      <c r="CA46" s="4">
        <f t="shared" si="31"/>
        <v>1.7999999999999998</v>
      </c>
      <c r="CB46" s="29">
        <f t="shared" si="69"/>
        <v>6.14</v>
      </c>
      <c r="CC46" s="28">
        <f>BDR!K45</f>
        <v>6.38</v>
      </c>
      <c r="CD46" s="4">
        <f t="shared" si="32"/>
        <v>4.4659999999999993</v>
      </c>
      <c r="CE46" s="4">
        <f>BDR!M45</f>
        <v>6</v>
      </c>
      <c r="CF46" s="4">
        <f t="shared" si="33"/>
        <v>1.7999999999999998</v>
      </c>
      <c r="CG46" s="37">
        <f t="shared" si="70"/>
        <v>6.2659999999999991</v>
      </c>
      <c r="CH46" s="36">
        <f t="shared" si="71"/>
        <v>96.126999999999981</v>
      </c>
      <c r="CI46" s="4">
        <f t="shared" si="72"/>
        <v>6.341499999999999</v>
      </c>
      <c r="CJ46" s="4">
        <f t="shared" si="73"/>
        <v>6.8662142857142854</v>
      </c>
      <c r="CK46" s="31"/>
    </row>
    <row r="47" spans="1:89" ht="21.95" customHeight="1" x14ac:dyDescent="0.25">
      <c r="A47" s="27">
        <v>38</v>
      </c>
      <c r="B47" s="3" t="str">
        <f>'[1]BIODATA PESERTA (2)'!$C41</f>
        <v>80-162-038-3</v>
      </c>
      <c r="C47" s="26" t="str">
        <f>'[1]BIODATA PESERTA (2)'!$E41</f>
        <v>MUHAMMAD ZAINUR ROZIKIN</v>
      </c>
      <c r="D47" s="28">
        <f>QH!K46</f>
        <v>6.6159999999999997</v>
      </c>
      <c r="E47" s="4">
        <f t="shared" si="0"/>
        <v>4.6311999999999998</v>
      </c>
      <c r="F47" s="4">
        <f>QH!M46</f>
        <v>6</v>
      </c>
      <c r="G47" s="4">
        <f t="shared" si="1"/>
        <v>1.7999999999999998</v>
      </c>
      <c r="H47" s="29">
        <f t="shared" si="54"/>
        <v>6.4311999999999996</v>
      </c>
      <c r="I47" s="28">
        <f>AA!K46</f>
        <v>7.0200000000000005</v>
      </c>
      <c r="J47" s="4">
        <f t="shared" si="2"/>
        <v>4.9139999999999997</v>
      </c>
      <c r="K47" s="4">
        <f>AA!M46</f>
        <v>6</v>
      </c>
      <c r="L47" s="4">
        <f t="shared" si="3"/>
        <v>1.7999999999999998</v>
      </c>
      <c r="M47" s="29">
        <f t="shared" si="55"/>
        <v>6.7139999999999995</v>
      </c>
      <c r="N47" s="28">
        <f>FQ!K46</f>
        <v>6.7800000000000011</v>
      </c>
      <c r="O47" s="4">
        <f t="shared" si="4"/>
        <v>4.7460000000000004</v>
      </c>
      <c r="P47" s="4">
        <f>FQ!M46</f>
        <v>6</v>
      </c>
      <c r="Q47" s="4">
        <f t="shared" si="5"/>
        <v>1.7999999999999998</v>
      </c>
      <c r="R47" s="29">
        <f t="shared" si="56"/>
        <v>6.5460000000000003</v>
      </c>
      <c r="S47" s="28">
        <f>SKI!K46</f>
        <v>6.2160000000000002</v>
      </c>
      <c r="T47" s="4">
        <f t="shared" si="6"/>
        <v>4.3511999999999995</v>
      </c>
      <c r="U47" s="4">
        <f>SKI!M46</f>
        <v>6</v>
      </c>
      <c r="V47" s="4">
        <f t="shared" si="7"/>
        <v>1.7999999999999998</v>
      </c>
      <c r="W47" s="29">
        <f t="shared" si="57"/>
        <v>6.1511999999999993</v>
      </c>
      <c r="X47" s="28">
        <f>BA!K46</f>
        <v>6.8</v>
      </c>
      <c r="Y47" s="4">
        <f t="shared" si="8"/>
        <v>4.76</v>
      </c>
      <c r="Z47" s="4">
        <f>BA!M46</f>
        <v>6</v>
      </c>
      <c r="AA47" s="4">
        <f t="shared" si="9"/>
        <v>1.7999999999999998</v>
      </c>
      <c r="AB47" s="29">
        <f t="shared" si="58"/>
        <v>6.56</v>
      </c>
      <c r="AC47" s="28">
        <f>PKN!K46</f>
        <v>6.42</v>
      </c>
      <c r="AD47" s="4">
        <f t="shared" si="10"/>
        <v>4.4939999999999998</v>
      </c>
      <c r="AE47" s="4">
        <f>PKN!M46</f>
        <v>6</v>
      </c>
      <c r="AF47" s="4">
        <f t="shared" si="11"/>
        <v>1.7999999999999998</v>
      </c>
      <c r="AG47" s="30">
        <f t="shared" si="59"/>
        <v>6.2939999999999996</v>
      </c>
      <c r="AH47" s="28">
        <f>BID!K46</f>
        <v>6.9</v>
      </c>
      <c r="AI47" s="4">
        <f t="shared" si="12"/>
        <v>4.83</v>
      </c>
      <c r="AJ47" s="4">
        <f>BID!M46</f>
        <v>6</v>
      </c>
      <c r="AK47" s="4">
        <f t="shared" si="13"/>
        <v>1.7999999999999998</v>
      </c>
      <c r="AL47" s="4">
        <f t="shared" si="60"/>
        <v>6.63</v>
      </c>
      <c r="AM47" s="4">
        <f t="shared" si="14"/>
        <v>4.641</v>
      </c>
      <c r="AN47" s="4">
        <f>UN!C44</f>
        <v>6</v>
      </c>
      <c r="AO47" s="4">
        <f t="shared" si="15"/>
        <v>1.7999999999999998</v>
      </c>
      <c r="AP47" s="29">
        <f t="shared" si="61"/>
        <v>6.4409999999999998</v>
      </c>
      <c r="AQ47" s="28">
        <f>MTK!K46</f>
        <v>6.8599999999999994</v>
      </c>
      <c r="AR47" s="4">
        <f t="shared" si="16"/>
        <v>4.8019999999999996</v>
      </c>
      <c r="AS47" s="4">
        <f>MTK!M46</f>
        <v>5.5</v>
      </c>
      <c r="AT47" s="4">
        <f t="shared" si="17"/>
        <v>1.65</v>
      </c>
      <c r="AU47" s="4">
        <f t="shared" si="62"/>
        <v>6.452</v>
      </c>
      <c r="AV47" s="4">
        <f t="shared" si="18"/>
        <v>4.5164</v>
      </c>
      <c r="AW47" s="4">
        <f>UN!F44</f>
        <v>5.5</v>
      </c>
      <c r="AX47" s="4">
        <f t="shared" si="19"/>
        <v>1.65</v>
      </c>
      <c r="AY47" s="29">
        <f t="shared" si="63"/>
        <v>6.1663999999999994</v>
      </c>
      <c r="AZ47" s="28">
        <f>IPA!K46</f>
        <v>6.56</v>
      </c>
      <c r="BA47" s="4">
        <f t="shared" si="20"/>
        <v>4.5919999999999996</v>
      </c>
      <c r="BB47" s="4">
        <f>IPA!M46</f>
        <v>4.25</v>
      </c>
      <c r="BC47" s="4">
        <f t="shared" si="21"/>
        <v>1.2749999999999999</v>
      </c>
      <c r="BD47" s="4">
        <f t="shared" si="64"/>
        <v>5.8669999999999991</v>
      </c>
      <c r="BE47" s="4">
        <f t="shared" si="22"/>
        <v>4.1068999999999996</v>
      </c>
      <c r="BF47" s="4">
        <f>UN!I44</f>
        <v>4.25</v>
      </c>
      <c r="BG47" s="4">
        <f t="shared" si="23"/>
        <v>1.2749999999999999</v>
      </c>
      <c r="BH47" s="29">
        <f t="shared" si="65"/>
        <v>5.3818999999999999</v>
      </c>
      <c r="BI47" s="28">
        <f>IPS!K46</f>
        <v>6.16</v>
      </c>
      <c r="BJ47" s="4">
        <f t="shared" si="24"/>
        <v>4.3119999999999994</v>
      </c>
      <c r="BK47" s="4">
        <f>IPS!M46</f>
        <v>6</v>
      </c>
      <c r="BL47" s="4">
        <f t="shared" si="25"/>
        <v>1.7999999999999998</v>
      </c>
      <c r="BM47" s="29">
        <f t="shared" si="66"/>
        <v>6.1119999999999992</v>
      </c>
      <c r="BN47" s="28">
        <f>SBK!K46</f>
        <v>6.14</v>
      </c>
      <c r="BO47" s="4">
        <f t="shared" si="26"/>
        <v>4.2979999999999992</v>
      </c>
      <c r="BP47" s="4">
        <f>SBK!M46</f>
        <v>7</v>
      </c>
      <c r="BQ47" s="4">
        <f t="shared" si="27"/>
        <v>2.1</v>
      </c>
      <c r="BR47" s="29">
        <f t="shared" si="67"/>
        <v>6.3979999999999997</v>
      </c>
      <c r="BS47" s="28">
        <f>PJK!K46</f>
        <v>7.9</v>
      </c>
      <c r="BT47" s="4">
        <f t="shared" si="28"/>
        <v>5.53</v>
      </c>
      <c r="BU47" s="4">
        <f>PJK!M46</f>
        <v>8</v>
      </c>
      <c r="BV47" s="4">
        <f t="shared" si="29"/>
        <v>2.4</v>
      </c>
      <c r="BW47" s="29">
        <f t="shared" si="68"/>
        <v>7.93</v>
      </c>
      <c r="BX47" s="28">
        <f>BIG!K46</f>
        <v>6.1</v>
      </c>
      <c r="BY47" s="4">
        <f t="shared" si="30"/>
        <v>4.2699999999999996</v>
      </c>
      <c r="BZ47" s="4">
        <f>BIG!M46</f>
        <v>6</v>
      </c>
      <c r="CA47" s="4">
        <f t="shared" si="31"/>
        <v>1.7999999999999998</v>
      </c>
      <c r="CB47" s="29">
        <f t="shared" si="69"/>
        <v>6.0699999999999994</v>
      </c>
      <c r="CC47" s="28">
        <f>BDR!K46</f>
        <v>6.22</v>
      </c>
      <c r="CD47" s="4">
        <f t="shared" si="32"/>
        <v>4.3539999999999992</v>
      </c>
      <c r="CE47" s="4">
        <f>BDR!M46</f>
        <v>6</v>
      </c>
      <c r="CF47" s="4">
        <f t="shared" si="33"/>
        <v>1.7999999999999998</v>
      </c>
      <c r="CG47" s="37">
        <f t="shared" si="70"/>
        <v>6.153999999999999</v>
      </c>
      <c r="CH47" s="36">
        <f t="shared" si="71"/>
        <v>90.309399999999982</v>
      </c>
      <c r="CI47" s="4">
        <f t="shared" si="72"/>
        <v>5.9964333333333331</v>
      </c>
      <c r="CJ47" s="4">
        <f t="shared" si="73"/>
        <v>6.4506714285714279</v>
      </c>
      <c r="CK47" s="31"/>
    </row>
    <row r="48" spans="1:89" ht="21.95" customHeight="1" x14ac:dyDescent="0.25">
      <c r="A48" s="27">
        <v>39</v>
      </c>
      <c r="B48" s="3" t="str">
        <f>'[1]BIODATA PESERTA (2)'!$C42</f>
        <v>80-162-039-2</v>
      </c>
      <c r="C48" s="26" t="str">
        <f>'[1]BIODATA PESERTA (2)'!$E42</f>
        <v>MUKHAMAD IQBAL MAULANA</v>
      </c>
      <c r="D48" s="28">
        <f>QH!K47</f>
        <v>7.0200000000000005</v>
      </c>
      <c r="E48" s="4">
        <f t="shared" si="0"/>
        <v>4.9139999999999997</v>
      </c>
      <c r="F48" s="4">
        <f>QH!M47</f>
        <v>7</v>
      </c>
      <c r="G48" s="4">
        <f t="shared" si="1"/>
        <v>2.1</v>
      </c>
      <c r="H48" s="29">
        <f t="shared" si="54"/>
        <v>7.0139999999999993</v>
      </c>
      <c r="I48" s="28">
        <f>AA!K47</f>
        <v>7.1</v>
      </c>
      <c r="J48" s="4">
        <f t="shared" si="2"/>
        <v>4.97</v>
      </c>
      <c r="K48" s="4">
        <f>AA!M47</f>
        <v>6</v>
      </c>
      <c r="L48" s="4">
        <f t="shared" si="3"/>
        <v>1.7999999999999998</v>
      </c>
      <c r="M48" s="29">
        <f t="shared" si="55"/>
        <v>6.77</v>
      </c>
      <c r="N48" s="28">
        <f>FQ!K47</f>
        <v>7.08</v>
      </c>
      <c r="O48" s="4">
        <f t="shared" si="4"/>
        <v>4.9559999999999995</v>
      </c>
      <c r="P48" s="4">
        <f>FQ!M47</f>
        <v>6</v>
      </c>
      <c r="Q48" s="4">
        <f t="shared" si="5"/>
        <v>1.7999999999999998</v>
      </c>
      <c r="R48" s="29">
        <f t="shared" si="56"/>
        <v>6.7559999999999993</v>
      </c>
      <c r="S48" s="28">
        <f>SKI!K47</f>
        <v>6.5519999999999996</v>
      </c>
      <c r="T48" s="4">
        <f t="shared" si="6"/>
        <v>4.5863999999999994</v>
      </c>
      <c r="U48" s="4">
        <f>SKI!M47</f>
        <v>6</v>
      </c>
      <c r="V48" s="4">
        <f t="shared" si="7"/>
        <v>1.7999999999999998</v>
      </c>
      <c r="W48" s="29">
        <f t="shared" si="57"/>
        <v>6.3863999999999992</v>
      </c>
      <c r="X48" s="28">
        <f>BA!K47</f>
        <v>6.7</v>
      </c>
      <c r="Y48" s="4">
        <f t="shared" si="8"/>
        <v>4.6899999999999995</v>
      </c>
      <c r="Z48" s="4">
        <f>BA!M47</f>
        <v>6</v>
      </c>
      <c r="AA48" s="4">
        <f t="shared" si="9"/>
        <v>1.7999999999999998</v>
      </c>
      <c r="AB48" s="29">
        <f t="shared" si="58"/>
        <v>6.4899999999999993</v>
      </c>
      <c r="AC48" s="28">
        <f>PKN!K47</f>
        <v>6.4599999999999991</v>
      </c>
      <c r="AD48" s="4">
        <f t="shared" si="10"/>
        <v>4.5219999999999994</v>
      </c>
      <c r="AE48" s="4">
        <f>PKN!M47</f>
        <v>6</v>
      </c>
      <c r="AF48" s="4">
        <f t="shared" si="11"/>
        <v>1.7999999999999998</v>
      </c>
      <c r="AG48" s="30">
        <f t="shared" si="59"/>
        <v>6.3219999999999992</v>
      </c>
      <c r="AH48" s="28">
        <f>BID!K47</f>
        <v>6.5400000000000009</v>
      </c>
      <c r="AI48" s="4">
        <f t="shared" si="12"/>
        <v>4.5780000000000003</v>
      </c>
      <c r="AJ48" s="4">
        <f>BID!M47</f>
        <v>6</v>
      </c>
      <c r="AK48" s="4">
        <f t="shared" si="13"/>
        <v>1.7999999999999998</v>
      </c>
      <c r="AL48" s="4">
        <f t="shared" si="60"/>
        <v>6.3780000000000001</v>
      </c>
      <c r="AM48" s="4">
        <f t="shared" si="14"/>
        <v>4.4645999999999999</v>
      </c>
      <c r="AN48" s="4">
        <f>UN!C45</f>
        <v>6</v>
      </c>
      <c r="AO48" s="4">
        <f t="shared" si="15"/>
        <v>1.7999999999999998</v>
      </c>
      <c r="AP48" s="29">
        <f t="shared" si="61"/>
        <v>6.2645999999999997</v>
      </c>
      <c r="AQ48" s="28">
        <f>MTK!K47</f>
        <v>6.7</v>
      </c>
      <c r="AR48" s="4">
        <f t="shared" si="16"/>
        <v>4.6899999999999995</v>
      </c>
      <c r="AS48" s="4">
        <f>MTK!M47</f>
        <v>4.75</v>
      </c>
      <c r="AT48" s="4">
        <f t="shared" si="17"/>
        <v>1.425</v>
      </c>
      <c r="AU48" s="4">
        <f t="shared" si="62"/>
        <v>6.1149999999999993</v>
      </c>
      <c r="AV48" s="4">
        <f t="shared" si="18"/>
        <v>4.2804999999999991</v>
      </c>
      <c r="AW48" s="4">
        <f>UN!F45</f>
        <v>4.75</v>
      </c>
      <c r="AX48" s="4">
        <f t="shared" si="19"/>
        <v>1.425</v>
      </c>
      <c r="AY48" s="29">
        <f t="shared" si="63"/>
        <v>5.7054999999999989</v>
      </c>
      <c r="AZ48" s="28">
        <f>IPA!K47</f>
        <v>6.419999999999999</v>
      </c>
      <c r="BA48" s="4">
        <f t="shared" si="20"/>
        <v>4.4939999999999989</v>
      </c>
      <c r="BB48" s="4">
        <f>IPA!M47</f>
        <v>4.75</v>
      </c>
      <c r="BC48" s="4">
        <f t="shared" si="21"/>
        <v>1.425</v>
      </c>
      <c r="BD48" s="4">
        <f t="shared" si="64"/>
        <v>5.9189999999999987</v>
      </c>
      <c r="BE48" s="4">
        <f t="shared" si="22"/>
        <v>4.1432999999999991</v>
      </c>
      <c r="BF48" s="4">
        <f>UN!I45</f>
        <v>4.75</v>
      </c>
      <c r="BG48" s="4">
        <f t="shared" si="23"/>
        <v>1.425</v>
      </c>
      <c r="BH48" s="29">
        <f t="shared" si="65"/>
        <v>5.5682999999999989</v>
      </c>
      <c r="BI48" s="28">
        <f>IPS!K47</f>
        <v>6.1599999999999993</v>
      </c>
      <c r="BJ48" s="4">
        <f t="shared" si="24"/>
        <v>4.3119999999999994</v>
      </c>
      <c r="BK48" s="4">
        <f>IPS!M47</f>
        <v>6</v>
      </c>
      <c r="BL48" s="4">
        <f t="shared" si="25"/>
        <v>1.7999999999999998</v>
      </c>
      <c r="BM48" s="29">
        <f t="shared" si="66"/>
        <v>6.1119999999999992</v>
      </c>
      <c r="BN48" s="28">
        <f>SBK!K47</f>
        <v>7</v>
      </c>
      <c r="BO48" s="4">
        <f t="shared" si="26"/>
        <v>4.8999999999999995</v>
      </c>
      <c r="BP48" s="4">
        <f>SBK!M47</f>
        <v>7</v>
      </c>
      <c r="BQ48" s="4">
        <f t="shared" si="27"/>
        <v>2.1</v>
      </c>
      <c r="BR48" s="29">
        <f t="shared" si="67"/>
        <v>7</v>
      </c>
      <c r="BS48" s="28">
        <f>PJK!K47</f>
        <v>7.6</v>
      </c>
      <c r="BT48" s="4">
        <f t="shared" si="28"/>
        <v>5.3199999999999994</v>
      </c>
      <c r="BU48" s="4">
        <f>PJK!M47</f>
        <v>8</v>
      </c>
      <c r="BV48" s="4">
        <f t="shared" si="29"/>
        <v>2.4</v>
      </c>
      <c r="BW48" s="29">
        <f t="shared" si="68"/>
        <v>7.7199999999999989</v>
      </c>
      <c r="BX48" s="28">
        <f>BIG!K47</f>
        <v>6</v>
      </c>
      <c r="BY48" s="4">
        <f t="shared" si="30"/>
        <v>4.1999999999999993</v>
      </c>
      <c r="BZ48" s="4">
        <f>BIG!M47</f>
        <v>6</v>
      </c>
      <c r="CA48" s="4">
        <f t="shared" si="31"/>
        <v>1.7999999999999998</v>
      </c>
      <c r="CB48" s="29">
        <f t="shared" si="69"/>
        <v>5.9999999999999991</v>
      </c>
      <c r="CC48" s="28">
        <f>BDR!K47</f>
        <v>6.14</v>
      </c>
      <c r="CD48" s="4">
        <f t="shared" si="32"/>
        <v>4.2979999999999992</v>
      </c>
      <c r="CE48" s="4">
        <f>BDR!M47</f>
        <v>6</v>
      </c>
      <c r="CF48" s="4">
        <f t="shared" si="33"/>
        <v>1.7999999999999998</v>
      </c>
      <c r="CG48" s="37">
        <f t="shared" si="70"/>
        <v>6.097999999999999</v>
      </c>
      <c r="CH48" s="36">
        <f t="shared" si="71"/>
        <v>91.080399999999997</v>
      </c>
      <c r="CI48" s="4">
        <f t="shared" si="72"/>
        <v>5.8461333333333316</v>
      </c>
      <c r="CJ48" s="4">
        <f t="shared" si="73"/>
        <v>6.5057428571428559</v>
      </c>
      <c r="CK48" s="31"/>
    </row>
    <row r="49" spans="1:89" ht="21.95" customHeight="1" x14ac:dyDescent="0.25">
      <c r="A49" s="27">
        <v>40</v>
      </c>
      <c r="B49" s="3" t="str">
        <f>'[1]BIODATA PESERTA (2)'!$C43</f>
        <v>80-162-040-9</v>
      </c>
      <c r="C49" s="26" t="str">
        <f>'[1]BIODATA PESERTA (2)'!$E43</f>
        <v>NURUL HIDAYAH</v>
      </c>
      <c r="D49" s="28">
        <f>QH!K48</f>
        <v>6.68</v>
      </c>
      <c r="E49" s="4">
        <f t="shared" si="0"/>
        <v>4.6759999999999993</v>
      </c>
      <c r="F49" s="4">
        <f>QH!M48</f>
        <v>7.2</v>
      </c>
      <c r="G49" s="4">
        <f t="shared" si="1"/>
        <v>2.16</v>
      </c>
      <c r="H49" s="29">
        <f t="shared" si="54"/>
        <v>6.8359999999999994</v>
      </c>
      <c r="I49" s="28">
        <f>AA!K48</f>
        <v>6.9599999999999991</v>
      </c>
      <c r="J49" s="4">
        <f t="shared" si="2"/>
        <v>4.871999999999999</v>
      </c>
      <c r="K49" s="4">
        <f>AA!M48</f>
        <v>6</v>
      </c>
      <c r="L49" s="4">
        <f t="shared" si="3"/>
        <v>1.7999999999999998</v>
      </c>
      <c r="M49" s="29">
        <f t="shared" si="55"/>
        <v>6.6719999999999988</v>
      </c>
      <c r="N49" s="28">
        <f>FQ!K48</f>
        <v>6.839999999999999</v>
      </c>
      <c r="O49" s="4">
        <f t="shared" si="4"/>
        <v>4.7879999999999994</v>
      </c>
      <c r="P49" s="4">
        <f>FQ!M48</f>
        <v>6</v>
      </c>
      <c r="Q49" s="4">
        <f t="shared" si="5"/>
        <v>1.7999999999999998</v>
      </c>
      <c r="R49" s="29">
        <f t="shared" si="56"/>
        <v>6.5879999999999992</v>
      </c>
      <c r="S49" s="28">
        <f>SKI!K48</f>
        <v>6.26</v>
      </c>
      <c r="T49" s="4">
        <f t="shared" si="6"/>
        <v>4.3819999999999997</v>
      </c>
      <c r="U49" s="4">
        <f>SKI!M48</f>
        <v>6</v>
      </c>
      <c r="V49" s="4">
        <f t="shared" si="7"/>
        <v>1.7999999999999998</v>
      </c>
      <c r="W49" s="29">
        <f t="shared" si="57"/>
        <v>6.1819999999999995</v>
      </c>
      <c r="X49" s="28">
        <f>BA!K48</f>
        <v>6.3</v>
      </c>
      <c r="Y49" s="4">
        <f t="shared" si="8"/>
        <v>4.4099999999999993</v>
      </c>
      <c r="Z49" s="4">
        <f>BA!M48</f>
        <v>6</v>
      </c>
      <c r="AA49" s="4">
        <f t="shared" si="9"/>
        <v>1.7999999999999998</v>
      </c>
      <c r="AB49" s="29">
        <f t="shared" si="58"/>
        <v>6.2099999999999991</v>
      </c>
      <c r="AC49" s="28">
        <f>PKN!K48</f>
        <v>6.44</v>
      </c>
      <c r="AD49" s="4">
        <f t="shared" si="10"/>
        <v>4.508</v>
      </c>
      <c r="AE49" s="4">
        <f>PKN!M48</f>
        <v>6</v>
      </c>
      <c r="AF49" s="4">
        <f t="shared" si="11"/>
        <v>1.7999999999999998</v>
      </c>
      <c r="AG49" s="30">
        <f t="shared" si="59"/>
        <v>6.3079999999999998</v>
      </c>
      <c r="AH49" s="28">
        <f>BID!K48</f>
        <v>6.7200000000000006</v>
      </c>
      <c r="AI49" s="4">
        <f t="shared" si="12"/>
        <v>4.7039999999999997</v>
      </c>
      <c r="AJ49" s="4">
        <f>BID!M48</f>
        <v>5</v>
      </c>
      <c r="AK49" s="4">
        <f t="shared" si="13"/>
        <v>1.5</v>
      </c>
      <c r="AL49" s="4">
        <f t="shared" si="60"/>
        <v>6.2039999999999997</v>
      </c>
      <c r="AM49" s="4">
        <f t="shared" si="14"/>
        <v>4.3427999999999995</v>
      </c>
      <c r="AN49" s="4">
        <f>UN!C46</f>
        <v>5</v>
      </c>
      <c r="AO49" s="4">
        <f t="shared" si="15"/>
        <v>1.5</v>
      </c>
      <c r="AP49" s="29">
        <f t="shared" si="61"/>
        <v>5.8427999999999995</v>
      </c>
      <c r="AQ49" s="28">
        <f>MTK!K48</f>
        <v>6.4800000000000013</v>
      </c>
      <c r="AR49" s="4">
        <f t="shared" si="16"/>
        <v>4.5360000000000005</v>
      </c>
      <c r="AS49" s="4">
        <f>MTK!M48</f>
        <v>3.25</v>
      </c>
      <c r="AT49" s="4">
        <f t="shared" si="17"/>
        <v>0.97499999999999998</v>
      </c>
      <c r="AU49" s="4">
        <f t="shared" si="62"/>
        <v>5.5110000000000001</v>
      </c>
      <c r="AV49" s="4">
        <f t="shared" si="18"/>
        <v>3.8576999999999999</v>
      </c>
      <c r="AW49" s="4">
        <f>UN!F46</f>
        <v>3.25</v>
      </c>
      <c r="AX49" s="4">
        <f t="shared" si="19"/>
        <v>0.97499999999999998</v>
      </c>
      <c r="AY49" s="29">
        <f t="shared" si="63"/>
        <v>4.8327</v>
      </c>
      <c r="AZ49" s="28">
        <f>IPA!K48</f>
        <v>6.36</v>
      </c>
      <c r="BA49" s="4">
        <f t="shared" si="20"/>
        <v>4.452</v>
      </c>
      <c r="BB49" s="4">
        <f>IPA!M48</f>
        <v>4.25</v>
      </c>
      <c r="BC49" s="4">
        <f t="shared" si="21"/>
        <v>1.2749999999999999</v>
      </c>
      <c r="BD49" s="4">
        <f t="shared" si="64"/>
        <v>5.7270000000000003</v>
      </c>
      <c r="BE49" s="4">
        <f t="shared" si="22"/>
        <v>4.0088999999999997</v>
      </c>
      <c r="BF49" s="4">
        <f>UN!I46</f>
        <v>4.25</v>
      </c>
      <c r="BG49" s="4">
        <f t="shared" si="23"/>
        <v>1.2749999999999999</v>
      </c>
      <c r="BH49" s="29">
        <f t="shared" si="65"/>
        <v>5.2838999999999992</v>
      </c>
      <c r="BI49" s="28">
        <f>IPS!K48</f>
        <v>6.3199999999999994</v>
      </c>
      <c r="BJ49" s="4">
        <f t="shared" si="24"/>
        <v>4.4239999999999995</v>
      </c>
      <c r="BK49" s="4">
        <f>IPS!M48</f>
        <v>6</v>
      </c>
      <c r="BL49" s="4">
        <f t="shared" si="25"/>
        <v>1.7999999999999998</v>
      </c>
      <c r="BM49" s="29">
        <f t="shared" si="66"/>
        <v>6.2239999999999993</v>
      </c>
      <c r="BN49" s="28">
        <f>SBK!K48</f>
        <v>6.82</v>
      </c>
      <c r="BO49" s="4">
        <f t="shared" si="26"/>
        <v>4.774</v>
      </c>
      <c r="BP49" s="4">
        <f>SBK!M48</f>
        <v>8</v>
      </c>
      <c r="BQ49" s="4">
        <f t="shared" si="27"/>
        <v>2.4</v>
      </c>
      <c r="BR49" s="29">
        <f t="shared" si="67"/>
        <v>7.1739999999999995</v>
      </c>
      <c r="BS49" s="28">
        <f>PJK!K48</f>
        <v>7.62</v>
      </c>
      <c r="BT49" s="4">
        <f t="shared" si="28"/>
        <v>5.3339999999999996</v>
      </c>
      <c r="BU49" s="4">
        <f>PJK!M48</f>
        <v>8.5</v>
      </c>
      <c r="BV49" s="4">
        <f t="shared" si="29"/>
        <v>2.5499999999999998</v>
      </c>
      <c r="BW49" s="29">
        <f t="shared" si="68"/>
        <v>7.8839999999999995</v>
      </c>
      <c r="BX49" s="28">
        <f>BIG!K48</f>
        <v>6.12</v>
      </c>
      <c r="BY49" s="4">
        <f t="shared" si="30"/>
        <v>4.2839999999999998</v>
      </c>
      <c r="BZ49" s="4">
        <f>BIG!M48</f>
        <v>6</v>
      </c>
      <c r="CA49" s="4">
        <f t="shared" si="31"/>
        <v>1.7999999999999998</v>
      </c>
      <c r="CB49" s="29">
        <f t="shared" si="69"/>
        <v>6.0839999999999996</v>
      </c>
      <c r="CC49" s="28">
        <f>BDR!K48</f>
        <v>6.4599999999999991</v>
      </c>
      <c r="CD49" s="4">
        <f t="shared" si="32"/>
        <v>4.5219999999999994</v>
      </c>
      <c r="CE49" s="4">
        <f>BDR!M48</f>
        <v>6</v>
      </c>
      <c r="CF49" s="4">
        <f t="shared" si="33"/>
        <v>1.7999999999999998</v>
      </c>
      <c r="CG49" s="37">
        <f t="shared" si="70"/>
        <v>6.3219999999999992</v>
      </c>
      <c r="CH49" s="36">
        <f t="shared" si="71"/>
        <v>89.926000000000002</v>
      </c>
      <c r="CI49" s="4">
        <f t="shared" si="72"/>
        <v>5.3197999999999999</v>
      </c>
      <c r="CJ49" s="4">
        <f t="shared" si="73"/>
        <v>6.4232857142857132</v>
      </c>
      <c r="CK49" s="31"/>
    </row>
    <row r="50" spans="1:89" ht="21.95" customHeight="1" x14ac:dyDescent="0.25">
      <c r="A50" s="27">
        <v>41</v>
      </c>
      <c r="B50" s="3" t="str">
        <f>'[1]BIODATA PESERTA (2)'!$C44</f>
        <v>80-162-041-8</v>
      </c>
      <c r="C50" s="26" t="str">
        <f>'[1]BIODATA PESERTA (2)'!$E44</f>
        <v>RAMA FERDIYANTO</v>
      </c>
      <c r="D50" s="28">
        <f>QH!K49</f>
        <v>6.7099999999999991</v>
      </c>
      <c r="E50" s="4">
        <f t="shared" si="0"/>
        <v>4.6969999999999992</v>
      </c>
      <c r="F50" s="4">
        <f>QH!M49</f>
        <v>6</v>
      </c>
      <c r="G50" s="4">
        <f t="shared" si="1"/>
        <v>1.7999999999999998</v>
      </c>
      <c r="H50" s="29">
        <f t="shared" si="54"/>
        <v>6.496999999999999</v>
      </c>
      <c r="I50" s="28">
        <f>AA!K49</f>
        <v>7</v>
      </c>
      <c r="J50" s="4">
        <f t="shared" si="2"/>
        <v>4.8999999999999995</v>
      </c>
      <c r="K50" s="4">
        <f>AA!M49</f>
        <v>6</v>
      </c>
      <c r="L50" s="4">
        <f t="shared" si="3"/>
        <v>1.7999999999999998</v>
      </c>
      <c r="M50" s="29">
        <f t="shared" si="55"/>
        <v>6.6999999999999993</v>
      </c>
      <c r="N50" s="28">
        <f>FQ!K49</f>
        <v>6.7</v>
      </c>
      <c r="O50" s="4">
        <f t="shared" si="4"/>
        <v>4.6899999999999995</v>
      </c>
      <c r="P50" s="4">
        <f>FQ!M49</f>
        <v>6</v>
      </c>
      <c r="Q50" s="4">
        <f t="shared" si="5"/>
        <v>1.7999999999999998</v>
      </c>
      <c r="R50" s="29">
        <f t="shared" si="56"/>
        <v>6.4899999999999993</v>
      </c>
      <c r="S50" s="28">
        <f>SKI!K49</f>
        <v>6.1159999999999997</v>
      </c>
      <c r="T50" s="4">
        <f t="shared" si="6"/>
        <v>4.2811999999999992</v>
      </c>
      <c r="U50" s="4">
        <f>SKI!M49</f>
        <v>6</v>
      </c>
      <c r="V50" s="4">
        <f t="shared" si="7"/>
        <v>1.7999999999999998</v>
      </c>
      <c r="W50" s="29">
        <f t="shared" si="57"/>
        <v>6.0811999999999991</v>
      </c>
      <c r="X50" s="28">
        <f>BA!K49</f>
        <v>6.58</v>
      </c>
      <c r="Y50" s="4">
        <f t="shared" si="8"/>
        <v>4.6059999999999999</v>
      </c>
      <c r="Z50" s="4">
        <f>BA!M49</f>
        <v>6</v>
      </c>
      <c r="AA50" s="4">
        <f t="shared" si="9"/>
        <v>1.7999999999999998</v>
      </c>
      <c r="AB50" s="29">
        <f t="shared" si="58"/>
        <v>6.4059999999999997</v>
      </c>
      <c r="AC50" s="28">
        <f>PKN!K49</f>
        <v>6.4</v>
      </c>
      <c r="AD50" s="4">
        <f t="shared" si="10"/>
        <v>4.4799999999999995</v>
      </c>
      <c r="AE50" s="4">
        <f>PKN!M49</f>
        <v>6</v>
      </c>
      <c r="AF50" s="4">
        <f t="shared" si="11"/>
        <v>1.7999999999999998</v>
      </c>
      <c r="AG50" s="30">
        <f t="shared" si="59"/>
        <v>6.2799999999999994</v>
      </c>
      <c r="AH50" s="28">
        <f>BID!K49</f>
        <v>6.26</v>
      </c>
      <c r="AI50" s="4">
        <f t="shared" si="12"/>
        <v>4.3819999999999997</v>
      </c>
      <c r="AJ50" s="4">
        <f>BID!M49</f>
        <v>5.8</v>
      </c>
      <c r="AK50" s="4">
        <f t="shared" si="13"/>
        <v>1.74</v>
      </c>
      <c r="AL50" s="4">
        <f t="shared" si="60"/>
        <v>6.1219999999999999</v>
      </c>
      <c r="AM50" s="4">
        <f t="shared" si="14"/>
        <v>4.2853999999999992</v>
      </c>
      <c r="AN50" s="4">
        <f>UN!C47</f>
        <v>5.8</v>
      </c>
      <c r="AO50" s="4">
        <f t="shared" si="15"/>
        <v>1.74</v>
      </c>
      <c r="AP50" s="29">
        <f t="shared" si="61"/>
        <v>6.0253999999999994</v>
      </c>
      <c r="AQ50" s="28">
        <f>MTK!K49</f>
        <v>6.5200000000000005</v>
      </c>
      <c r="AR50" s="4">
        <f t="shared" si="16"/>
        <v>4.5640000000000001</v>
      </c>
      <c r="AS50" s="4">
        <f>MTK!M49</f>
        <v>3.75</v>
      </c>
      <c r="AT50" s="4">
        <f t="shared" si="17"/>
        <v>1.125</v>
      </c>
      <c r="AU50" s="4">
        <f t="shared" si="62"/>
        <v>5.6890000000000001</v>
      </c>
      <c r="AV50" s="4">
        <f t="shared" si="18"/>
        <v>3.9823</v>
      </c>
      <c r="AW50" s="4">
        <f>UN!F47</f>
        <v>3.75</v>
      </c>
      <c r="AX50" s="4">
        <f t="shared" si="19"/>
        <v>1.125</v>
      </c>
      <c r="AY50" s="29">
        <f t="shared" si="63"/>
        <v>5.1073000000000004</v>
      </c>
      <c r="AZ50" s="28">
        <f>IPA!K49</f>
        <v>6.3199999999999994</v>
      </c>
      <c r="BA50" s="4">
        <f t="shared" si="20"/>
        <v>4.4239999999999995</v>
      </c>
      <c r="BB50" s="4">
        <f>IPA!M49</f>
        <v>3.75</v>
      </c>
      <c r="BC50" s="4">
        <f t="shared" si="21"/>
        <v>1.125</v>
      </c>
      <c r="BD50" s="4">
        <f t="shared" si="64"/>
        <v>5.5489999999999995</v>
      </c>
      <c r="BE50" s="4">
        <f t="shared" si="22"/>
        <v>3.8842999999999992</v>
      </c>
      <c r="BF50" s="4">
        <f>UN!I47</f>
        <v>3.75</v>
      </c>
      <c r="BG50" s="4">
        <f t="shared" si="23"/>
        <v>1.125</v>
      </c>
      <c r="BH50" s="29">
        <f t="shared" si="65"/>
        <v>5.0092999999999996</v>
      </c>
      <c r="BI50" s="28">
        <f>IPS!K49</f>
        <v>6.5</v>
      </c>
      <c r="BJ50" s="4">
        <f t="shared" si="24"/>
        <v>4.55</v>
      </c>
      <c r="BK50" s="4">
        <f>IPS!M49</f>
        <v>6</v>
      </c>
      <c r="BL50" s="4">
        <f t="shared" si="25"/>
        <v>1.7999999999999998</v>
      </c>
      <c r="BM50" s="29">
        <f t="shared" si="66"/>
        <v>6.35</v>
      </c>
      <c r="BN50" s="28">
        <f>SBK!K49</f>
        <v>7.3600000000000012</v>
      </c>
      <c r="BO50" s="4">
        <f t="shared" si="26"/>
        <v>5.1520000000000001</v>
      </c>
      <c r="BP50" s="4">
        <f>SBK!M49</f>
        <v>7</v>
      </c>
      <c r="BQ50" s="4">
        <f t="shared" si="27"/>
        <v>2.1</v>
      </c>
      <c r="BR50" s="29">
        <f t="shared" si="67"/>
        <v>7.2520000000000007</v>
      </c>
      <c r="BS50" s="28">
        <f>PJK!K49</f>
        <v>7.9</v>
      </c>
      <c r="BT50" s="4">
        <f t="shared" si="28"/>
        <v>5.53</v>
      </c>
      <c r="BU50" s="4">
        <f>PJK!M49</f>
        <v>8</v>
      </c>
      <c r="BV50" s="4">
        <f t="shared" si="29"/>
        <v>2.4</v>
      </c>
      <c r="BW50" s="29">
        <f t="shared" si="68"/>
        <v>7.93</v>
      </c>
      <c r="BX50" s="28">
        <f>BIG!K49</f>
        <v>6</v>
      </c>
      <c r="BY50" s="4">
        <f t="shared" si="30"/>
        <v>4.1999999999999993</v>
      </c>
      <c r="BZ50" s="4">
        <f>BIG!M49</f>
        <v>6</v>
      </c>
      <c r="CA50" s="4">
        <f t="shared" si="31"/>
        <v>1.7999999999999998</v>
      </c>
      <c r="CB50" s="29">
        <f t="shared" si="69"/>
        <v>5.9999999999999991</v>
      </c>
      <c r="CC50" s="28">
        <f>BDR!K49</f>
        <v>6.22</v>
      </c>
      <c r="CD50" s="4">
        <f t="shared" si="32"/>
        <v>4.3539999999999992</v>
      </c>
      <c r="CE50" s="4">
        <f>BDR!M49</f>
        <v>6</v>
      </c>
      <c r="CF50" s="4">
        <f t="shared" si="33"/>
        <v>1.7999999999999998</v>
      </c>
      <c r="CG50" s="37">
        <f t="shared" si="70"/>
        <v>6.153999999999999</v>
      </c>
      <c r="CH50" s="36">
        <f t="shared" si="71"/>
        <v>89.500200000000007</v>
      </c>
      <c r="CI50" s="4">
        <f t="shared" si="72"/>
        <v>5.3806666666666665</v>
      </c>
      <c r="CJ50" s="4">
        <f t="shared" si="73"/>
        <v>6.3928714285714276</v>
      </c>
      <c r="CK50" s="31"/>
    </row>
    <row r="51" spans="1:89" ht="21.95" customHeight="1" x14ac:dyDescent="0.25">
      <c r="A51" s="27">
        <v>42</v>
      </c>
      <c r="B51" s="3" t="str">
        <f>'[1]BIODATA PESERTA (2)'!$C45</f>
        <v>80-162-042-7</v>
      </c>
      <c r="C51" s="26" t="str">
        <f>'[1]BIODATA PESERTA (2)'!$E45</f>
        <v>RINDI RATNA SARI</v>
      </c>
      <c r="D51" s="28">
        <f>QH!K50</f>
        <v>6.38</v>
      </c>
      <c r="E51" s="4">
        <f t="shared" si="0"/>
        <v>4.4659999999999993</v>
      </c>
      <c r="F51" s="4">
        <f>QH!M50</f>
        <v>6</v>
      </c>
      <c r="G51" s="4">
        <f t="shared" si="1"/>
        <v>1.7999999999999998</v>
      </c>
      <c r="H51" s="29">
        <f t="shared" si="54"/>
        <v>6.2659999999999991</v>
      </c>
      <c r="I51" s="28">
        <f>AA!K50</f>
        <v>6.38</v>
      </c>
      <c r="J51" s="4">
        <f t="shared" si="2"/>
        <v>4.4659999999999993</v>
      </c>
      <c r="K51" s="4">
        <f>AA!M50</f>
        <v>6</v>
      </c>
      <c r="L51" s="4">
        <f t="shared" si="3"/>
        <v>1.7999999999999998</v>
      </c>
      <c r="M51" s="29">
        <f t="shared" si="55"/>
        <v>6.2659999999999991</v>
      </c>
      <c r="N51" s="28">
        <f>FQ!K50</f>
        <v>6.56</v>
      </c>
      <c r="O51" s="4">
        <f t="shared" si="4"/>
        <v>4.5919999999999996</v>
      </c>
      <c r="P51" s="4">
        <f>FQ!M50</f>
        <v>6</v>
      </c>
      <c r="Q51" s="4">
        <f t="shared" si="5"/>
        <v>1.7999999999999998</v>
      </c>
      <c r="R51" s="29">
        <f t="shared" si="56"/>
        <v>6.3919999999999995</v>
      </c>
      <c r="S51" s="28">
        <f>SKI!K50</f>
        <v>6.04</v>
      </c>
      <c r="T51" s="4">
        <f t="shared" si="6"/>
        <v>4.2279999999999998</v>
      </c>
      <c r="U51" s="4">
        <f>SKI!M50</f>
        <v>6</v>
      </c>
      <c r="V51" s="4">
        <f t="shared" si="7"/>
        <v>1.7999999999999998</v>
      </c>
      <c r="W51" s="29">
        <f t="shared" si="57"/>
        <v>6.0279999999999996</v>
      </c>
      <c r="X51" s="28">
        <f>BA!K50</f>
        <v>6.24</v>
      </c>
      <c r="Y51" s="4">
        <f t="shared" si="8"/>
        <v>4.3679999999999994</v>
      </c>
      <c r="Z51" s="4">
        <f>BA!M50</f>
        <v>6</v>
      </c>
      <c r="AA51" s="4">
        <f t="shared" si="9"/>
        <v>1.7999999999999998</v>
      </c>
      <c r="AB51" s="29">
        <f t="shared" si="58"/>
        <v>6.1679999999999993</v>
      </c>
      <c r="AC51" s="28">
        <f>PKN!K50</f>
        <v>6.2999999999999989</v>
      </c>
      <c r="AD51" s="4">
        <f t="shared" si="10"/>
        <v>4.4099999999999993</v>
      </c>
      <c r="AE51" s="4">
        <f>PKN!M50</f>
        <v>6</v>
      </c>
      <c r="AF51" s="4">
        <f t="shared" si="11"/>
        <v>1.7999999999999998</v>
      </c>
      <c r="AG51" s="30">
        <f t="shared" si="59"/>
        <v>6.2099999999999991</v>
      </c>
      <c r="AH51" s="28">
        <f>BID!K50</f>
        <v>6.0600000000000005</v>
      </c>
      <c r="AI51" s="4">
        <f t="shared" si="12"/>
        <v>4.242</v>
      </c>
      <c r="AJ51" s="4">
        <f>BID!M50</f>
        <v>5.6</v>
      </c>
      <c r="AK51" s="4">
        <f t="shared" si="13"/>
        <v>1.68</v>
      </c>
      <c r="AL51" s="4">
        <f t="shared" si="60"/>
        <v>5.9219999999999997</v>
      </c>
      <c r="AM51" s="4">
        <f t="shared" si="14"/>
        <v>4.1453999999999995</v>
      </c>
      <c r="AN51" s="4">
        <f>UN!C48</f>
        <v>5.6</v>
      </c>
      <c r="AO51" s="4">
        <f t="shared" si="15"/>
        <v>1.68</v>
      </c>
      <c r="AP51" s="29">
        <f t="shared" si="61"/>
        <v>5.8253999999999992</v>
      </c>
      <c r="AQ51" s="28">
        <f>MTK!K50</f>
        <v>6.38</v>
      </c>
      <c r="AR51" s="4">
        <f t="shared" si="16"/>
        <v>4.4659999999999993</v>
      </c>
      <c r="AS51" s="4">
        <f>MTK!M50</f>
        <v>4.75</v>
      </c>
      <c r="AT51" s="4">
        <f t="shared" si="17"/>
        <v>1.425</v>
      </c>
      <c r="AU51" s="4">
        <f t="shared" si="62"/>
        <v>5.8909999999999991</v>
      </c>
      <c r="AV51" s="4">
        <f t="shared" si="18"/>
        <v>4.1236999999999995</v>
      </c>
      <c r="AW51" s="4">
        <f>UN!F48</f>
        <v>4.75</v>
      </c>
      <c r="AX51" s="4">
        <f t="shared" si="19"/>
        <v>1.425</v>
      </c>
      <c r="AY51" s="29">
        <f t="shared" si="63"/>
        <v>5.5486999999999993</v>
      </c>
      <c r="AZ51" s="28">
        <f>IPA!K50</f>
        <v>6.08</v>
      </c>
      <c r="BA51" s="4">
        <f t="shared" si="20"/>
        <v>4.2559999999999993</v>
      </c>
      <c r="BB51" s="4">
        <f>IPA!M50</f>
        <v>6.5</v>
      </c>
      <c r="BC51" s="4">
        <f t="shared" si="21"/>
        <v>1.95</v>
      </c>
      <c r="BD51" s="4">
        <f t="shared" si="64"/>
        <v>6.2059999999999995</v>
      </c>
      <c r="BE51" s="4">
        <f t="shared" si="22"/>
        <v>4.344199999999999</v>
      </c>
      <c r="BF51" s="4">
        <f>UN!I48</f>
        <v>6.5</v>
      </c>
      <c r="BG51" s="4">
        <f t="shared" si="23"/>
        <v>1.95</v>
      </c>
      <c r="BH51" s="29">
        <f t="shared" si="65"/>
        <v>6.2941999999999991</v>
      </c>
      <c r="BI51" s="28">
        <f>IPS!K50</f>
        <v>6.26</v>
      </c>
      <c r="BJ51" s="4">
        <f t="shared" si="24"/>
        <v>4.3819999999999997</v>
      </c>
      <c r="BK51" s="4">
        <f>IPS!M50</f>
        <v>6</v>
      </c>
      <c r="BL51" s="4">
        <f t="shared" si="25"/>
        <v>1.7999999999999998</v>
      </c>
      <c r="BM51" s="29">
        <f t="shared" si="66"/>
        <v>6.1819999999999995</v>
      </c>
      <c r="BN51" s="28">
        <f>SBK!K50</f>
        <v>7.6</v>
      </c>
      <c r="BO51" s="4">
        <f t="shared" si="26"/>
        <v>5.3199999999999994</v>
      </c>
      <c r="BP51" s="4">
        <f>SBK!M50</f>
        <v>7</v>
      </c>
      <c r="BQ51" s="4">
        <f t="shared" si="27"/>
        <v>2.1</v>
      </c>
      <c r="BR51" s="29">
        <f t="shared" si="67"/>
        <v>7.42</v>
      </c>
      <c r="BS51" s="28">
        <f>PJK!K50</f>
        <v>7.5</v>
      </c>
      <c r="BT51" s="4">
        <f t="shared" si="28"/>
        <v>5.25</v>
      </c>
      <c r="BU51" s="4">
        <f>PJK!M50</f>
        <v>8</v>
      </c>
      <c r="BV51" s="4">
        <f t="shared" si="29"/>
        <v>2.4</v>
      </c>
      <c r="BW51" s="29">
        <f t="shared" si="68"/>
        <v>7.65</v>
      </c>
      <c r="BX51" s="28">
        <f>BIG!K50</f>
        <v>6.3</v>
      </c>
      <c r="BY51" s="4">
        <f t="shared" si="30"/>
        <v>4.4099999999999993</v>
      </c>
      <c r="BZ51" s="4">
        <f>BIG!M50</f>
        <v>6</v>
      </c>
      <c r="CA51" s="4">
        <f t="shared" si="31"/>
        <v>1.7999999999999998</v>
      </c>
      <c r="CB51" s="29">
        <f t="shared" si="69"/>
        <v>6.2099999999999991</v>
      </c>
      <c r="CC51" s="28">
        <f>BDR!K50</f>
        <v>6.44</v>
      </c>
      <c r="CD51" s="4">
        <f t="shared" si="32"/>
        <v>4.508</v>
      </c>
      <c r="CE51" s="4">
        <f>BDR!M50</f>
        <v>6</v>
      </c>
      <c r="CF51" s="4">
        <f t="shared" si="33"/>
        <v>1.7999999999999998</v>
      </c>
      <c r="CG51" s="37">
        <f t="shared" si="70"/>
        <v>6.3079999999999998</v>
      </c>
      <c r="CH51" s="36">
        <f t="shared" si="71"/>
        <v>89.119</v>
      </c>
      <c r="CI51" s="4">
        <f t="shared" si="72"/>
        <v>5.8894333333333329</v>
      </c>
      <c r="CJ51" s="4">
        <f t="shared" si="73"/>
        <v>6.3656428571428583</v>
      </c>
      <c r="CK51" s="31"/>
    </row>
    <row r="52" spans="1:89" ht="21.95" customHeight="1" x14ac:dyDescent="0.25">
      <c r="A52" s="27">
        <v>43</v>
      </c>
      <c r="B52" s="3" t="str">
        <f>'[1]BIODATA PESERTA (2)'!$C46</f>
        <v>80-162-043-6</v>
      </c>
      <c r="C52" s="26" t="str">
        <f>'[1]BIODATA PESERTA (2)'!$E46</f>
        <v>SINTIA AYU WARDANI</v>
      </c>
      <c r="D52" s="28">
        <f>QH!K51</f>
        <v>6.5200000000000005</v>
      </c>
      <c r="E52" s="4">
        <f t="shared" si="0"/>
        <v>4.5640000000000001</v>
      </c>
      <c r="F52" s="4">
        <f>QH!M51</f>
        <v>6</v>
      </c>
      <c r="G52" s="4">
        <f t="shared" si="1"/>
        <v>1.7999999999999998</v>
      </c>
      <c r="H52" s="29">
        <f t="shared" si="54"/>
        <v>6.3639999999999999</v>
      </c>
      <c r="I52" s="28">
        <f>AA!K51</f>
        <v>7.2799999999999994</v>
      </c>
      <c r="J52" s="4">
        <f t="shared" si="2"/>
        <v>5.0959999999999992</v>
      </c>
      <c r="K52" s="4">
        <f>AA!M51</f>
        <v>6</v>
      </c>
      <c r="L52" s="4">
        <f t="shared" si="3"/>
        <v>1.7999999999999998</v>
      </c>
      <c r="M52" s="29">
        <f t="shared" si="55"/>
        <v>6.895999999999999</v>
      </c>
      <c r="N52" s="28">
        <f>FQ!K51</f>
        <v>7.38</v>
      </c>
      <c r="O52" s="4">
        <f t="shared" si="4"/>
        <v>5.1659999999999995</v>
      </c>
      <c r="P52" s="4">
        <f>FQ!M51</f>
        <v>6</v>
      </c>
      <c r="Q52" s="4">
        <f t="shared" si="5"/>
        <v>1.7999999999999998</v>
      </c>
      <c r="R52" s="29">
        <f t="shared" si="56"/>
        <v>6.9659999999999993</v>
      </c>
      <c r="S52" s="28">
        <f>SKI!K51</f>
        <v>6.3999999999999995</v>
      </c>
      <c r="T52" s="4">
        <f t="shared" si="6"/>
        <v>4.4799999999999995</v>
      </c>
      <c r="U52" s="4">
        <f>SKI!M51</f>
        <v>6</v>
      </c>
      <c r="V52" s="4">
        <f t="shared" si="7"/>
        <v>1.7999999999999998</v>
      </c>
      <c r="W52" s="29">
        <f t="shared" si="57"/>
        <v>6.2799999999999994</v>
      </c>
      <c r="X52" s="28">
        <f>BA!K51</f>
        <v>6.26</v>
      </c>
      <c r="Y52" s="4">
        <f t="shared" si="8"/>
        <v>4.3819999999999997</v>
      </c>
      <c r="Z52" s="4">
        <f>BA!M51</f>
        <v>6</v>
      </c>
      <c r="AA52" s="4">
        <f t="shared" si="9"/>
        <v>1.7999999999999998</v>
      </c>
      <c r="AB52" s="29">
        <f t="shared" si="58"/>
        <v>6.1819999999999995</v>
      </c>
      <c r="AC52" s="28">
        <f>PKN!K51</f>
        <v>6.7799999999999994</v>
      </c>
      <c r="AD52" s="4">
        <f t="shared" si="10"/>
        <v>4.7459999999999996</v>
      </c>
      <c r="AE52" s="4">
        <f>PKN!M51</f>
        <v>6</v>
      </c>
      <c r="AF52" s="4">
        <f t="shared" si="11"/>
        <v>1.7999999999999998</v>
      </c>
      <c r="AG52" s="30">
        <f t="shared" si="59"/>
        <v>6.5459999999999994</v>
      </c>
      <c r="AH52" s="28">
        <f>BID!K51</f>
        <v>6.7200000000000006</v>
      </c>
      <c r="AI52" s="4">
        <f t="shared" si="12"/>
        <v>4.7039999999999997</v>
      </c>
      <c r="AJ52" s="4">
        <f>BID!M51</f>
        <v>5.6</v>
      </c>
      <c r="AK52" s="4">
        <f t="shared" si="13"/>
        <v>1.68</v>
      </c>
      <c r="AL52" s="4">
        <f t="shared" si="60"/>
        <v>6.3839999999999995</v>
      </c>
      <c r="AM52" s="4">
        <f t="shared" si="14"/>
        <v>4.468799999999999</v>
      </c>
      <c r="AN52" s="4">
        <f>UN!C49</f>
        <v>5.6</v>
      </c>
      <c r="AO52" s="4">
        <f t="shared" si="15"/>
        <v>1.68</v>
      </c>
      <c r="AP52" s="29">
        <f t="shared" si="61"/>
        <v>6.1487999999999987</v>
      </c>
      <c r="AQ52" s="28">
        <f>MTK!K51</f>
        <v>7.3</v>
      </c>
      <c r="AR52" s="4">
        <f t="shared" si="16"/>
        <v>5.1099999999999994</v>
      </c>
      <c r="AS52" s="4">
        <f>MTK!M51</f>
        <v>4.5</v>
      </c>
      <c r="AT52" s="4">
        <f t="shared" si="17"/>
        <v>1.3499999999999999</v>
      </c>
      <c r="AU52" s="4">
        <f t="shared" si="62"/>
        <v>6.4599999999999991</v>
      </c>
      <c r="AV52" s="4">
        <f t="shared" si="18"/>
        <v>4.5219999999999994</v>
      </c>
      <c r="AW52" s="4">
        <f>UN!F49</f>
        <v>4.5</v>
      </c>
      <c r="AX52" s="4">
        <f t="shared" si="19"/>
        <v>1.3499999999999999</v>
      </c>
      <c r="AY52" s="29">
        <f t="shared" si="63"/>
        <v>5.871999999999999</v>
      </c>
      <c r="AZ52" s="28">
        <f>IPA!K51</f>
        <v>6.34</v>
      </c>
      <c r="BA52" s="4">
        <f t="shared" si="20"/>
        <v>4.4379999999999997</v>
      </c>
      <c r="BB52" s="4">
        <f>IPA!M51</f>
        <v>5.5</v>
      </c>
      <c r="BC52" s="4">
        <f t="shared" si="21"/>
        <v>1.65</v>
      </c>
      <c r="BD52" s="4">
        <f t="shared" si="64"/>
        <v>6.0879999999999992</v>
      </c>
      <c r="BE52" s="4">
        <f t="shared" si="22"/>
        <v>4.2615999999999987</v>
      </c>
      <c r="BF52" s="4">
        <f>UN!I49</f>
        <v>5.5</v>
      </c>
      <c r="BG52" s="4">
        <f t="shared" si="23"/>
        <v>1.65</v>
      </c>
      <c r="BH52" s="29">
        <f t="shared" si="65"/>
        <v>5.9115999999999982</v>
      </c>
      <c r="BI52" s="28">
        <f>IPS!K51</f>
        <v>6.5</v>
      </c>
      <c r="BJ52" s="4">
        <f t="shared" si="24"/>
        <v>4.55</v>
      </c>
      <c r="BK52" s="4">
        <f>IPS!M51</f>
        <v>6</v>
      </c>
      <c r="BL52" s="4">
        <f t="shared" si="25"/>
        <v>1.7999999999999998</v>
      </c>
      <c r="BM52" s="29">
        <f t="shared" si="66"/>
        <v>6.35</v>
      </c>
      <c r="BN52" s="28">
        <f>SBK!K51</f>
        <v>7.6599999999999993</v>
      </c>
      <c r="BO52" s="4">
        <f t="shared" si="26"/>
        <v>5.3619999999999992</v>
      </c>
      <c r="BP52" s="4">
        <f>SBK!M51</f>
        <v>8</v>
      </c>
      <c r="BQ52" s="4">
        <f t="shared" si="27"/>
        <v>2.4</v>
      </c>
      <c r="BR52" s="29">
        <f t="shared" si="67"/>
        <v>7.7619999999999987</v>
      </c>
      <c r="BS52" s="28">
        <f>PJK!K51</f>
        <v>8.6</v>
      </c>
      <c r="BT52" s="4">
        <f t="shared" si="28"/>
        <v>6.02</v>
      </c>
      <c r="BU52" s="4">
        <f>PJK!M51</f>
        <v>9</v>
      </c>
      <c r="BV52" s="4">
        <f t="shared" si="29"/>
        <v>2.6999999999999997</v>
      </c>
      <c r="BW52" s="29">
        <f t="shared" si="68"/>
        <v>8.7199999999999989</v>
      </c>
      <c r="BX52" s="28">
        <f>BIG!K51</f>
        <v>6.16</v>
      </c>
      <c r="BY52" s="4">
        <f t="shared" si="30"/>
        <v>4.3119999999999994</v>
      </c>
      <c r="BZ52" s="4">
        <f>BIG!M51</f>
        <v>6</v>
      </c>
      <c r="CA52" s="4">
        <f t="shared" si="31"/>
        <v>1.7999999999999998</v>
      </c>
      <c r="CB52" s="29">
        <f t="shared" si="69"/>
        <v>6.1119999999999992</v>
      </c>
      <c r="CC52" s="28">
        <f>BDR!K51</f>
        <v>6.5200000000000005</v>
      </c>
      <c r="CD52" s="4">
        <f t="shared" si="32"/>
        <v>4.5640000000000001</v>
      </c>
      <c r="CE52" s="4">
        <f>BDR!M51</f>
        <v>6</v>
      </c>
      <c r="CF52" s="4">
        <f t="shared" si="33"/>
        <v>1.7999999999999998</v>
      </c>
      <c r="CG52" s="37">
        <f t="shared" si="70"/>
        <v>6.3639999999999999</v>
      </c>
      <c r="CH52" s="36">
        <f t="shared" si="71"/>
        <v>93.474000000000004</v>
      </c>
      <c r="CI52" s="4">
        <f t="shared" si="72"/>
        <v>5.9774666666666647</v>
      </c>
      <c r="CJ52" s="4">
        <f t="shared" si="73"/>
        <v>6.6767142857142856</v>
      </c>
      <c r="CK52" s="31"/>
    </row>
    <row r="53" spans="1:89" ht="21.95" customHeight="1" x14ac:dyDescent="0.25">
      <c r="A53" s="27">
        <v>44</v>
      </c>
      <c r="B53" s="3" t="str">
        <f>'[1]BIODATA PESERTA (2)'!$C47</f>
        <v>80-162-044-5</v>
      </c>
      <c r="C53" s="26" t="str">
        <f>'[1]BIODATA PESERTA (2)'!$E47</f>
        <v>SITI NUR ROFITA</v>
      </c>
      <c r="D53" s="28">
        <f>QH!K52</f>
        <v>7.8239999999999998</v>
      </c>
      <c r="E53" s="4">
        <f t="shared" si="0"/>
        <v>5.4767999999999999</v>
      </c>
      <c r="F53" s="4">
        <f>QH!M52</f>
        <v>6</v>
      </c>
      <c r="G53" s="4">
        <f t="shared" si="1"/>
        <v>1.7999999999999998</v>
      </c>
      <c r="H53" s="29">
        <f t="shared" si="54"/>
        <v>7.2767999999999997</v>
      </c>
      <c r="I53" s="28">
        <f>AA!K52</f>
        <v>8.16</v>
      </c>
      <c r="J53" s="4">
        <f t="shared" si="2"/>
        <v>5.7119999999999997</v>
      </c>
      <c r="K53" s="4">
        <f>AA!M52</f>
        <v>6</v>
      </c>
      <c r="L53" s="4">
        <f t="shared" si="3"/>
        <v>1.7999999999999998</v>
      </c>
      <c r="M53" s="29">
        <f t="shared" si="55"/>
        <v>7.5119999999999996</v>
      </c>
      <c r="N53" s="28">
        <f>FQ!K52</f>
        <v>8.34</v>
      </c>
      <c r="O53" s="4">
        <f t="shared" si="4"/>
        <v>5.8379999999999992</v>
      </c>
      <c r="P53" s="4">
        <f>FQ!M52</f>
        <v>6.4</v>
      </c>
      <c r="Q53" s="4">
        <f t="shared" si="5"/>
        <v>1.92</v>
      </c>
      <c r="R53" s="29">
        <f t="shared" si="56"/>
        <v>7.7579999999999991</v>
      </c>
      <c r="S53" s="28">
        <f>SKI!K52</f>
        <v>6.5400000000000009</v>
      </c>
      <c r="T53" s="4">
        <f t="shared" si="6"/>
        <v>4.5780000000000003</v>
      </c>
      <c r="U53" s="4">
        <f>SKI!M52</f>
        <v>6</v>
      </c>
      <c r="V53" s="4">
        <f t="shared" si="7"/>
        <v>1.7999999999999998</v>
      </c>
      <c r="W53" s="29">
        <f t="shared" si="57"/>
        <v>6.3780000000000001</v>
      </c>
      <c r="X53" s="28">
        <f>BA!K52</f>
        <v>7.1</v>
      </c>
      <c r="Y53" s="4">
        <f t="shared" si="8"/>
        <v>4.97</v>
      </c>
      <c r="Z53" s="4">
        <f>BA!M52</f>
        <v>6</v>
      </c>
      <c r="AA53" s="4">
        <f t="shared" si="9"/>
        <v>1.7999999999999998</v>
      </c>
      <c r="AB53" s="29">
        <f t="shared" si="58"/>
        <v>6.77</v>
      </c>
      <c r="AC53" s="28">
        <f>PKN!K52</f>
        <v>7.12</v>
      </c>
      <c r="AD53" s="4">
        <f t="shared" si="10"/>
        <v>4.984</v>
      </c>
      <c r="AE53" s="4">
        <f>PKN!M52</f>
        <v>6.2</v>
      </c>
      <c r="AF53" s="4">
        <f t="shared" si="11"/>
        <v>1.8599999999999999</v>
      </c>
      <c r="AG53" s="30">
        <f t="shared" si="59"/>
        <v>6.8439999999999994</v>
      </c>
      <c r="AH53" s="28">
        <f>BID!K52</f>
        <v>8.120000000000001</v>
      </c>
      <c r="AI53" s="4">
        <f t="shared" si="12"/>
        <v>5.6840000000000002</v>
      </c>
      <c r="AJ53" s="4">
        <f>BID!M52</f>
        <v>7</v>
      </c>
      <c r="AK53" s="4">
        <f t="shared" si="13"/>
        <v>2.1</v>
      </c>
      <c r="AL53" s="4">
        <f t="shared" si="60"/>
        <v>7.7840000000000007</v>
      </c>
      <c r="AM53" s="4">
        <f t="shared" si="14"/>
        <v>5.4488000000000003</v>
      </c>
      <c r="AN53" s="4">
        <f>UN!C50</f>
        <v>7</v>
      </c>
      <c r="AO53" s="4">
        <f t="shared" si="15"/>
        <v>2.1</v>
      </c>
      <c r="AP53" s="29">
        <f t="shared" si="61"/>
        <v>7.5488</v>
      </c>
      <c r="AQ53" s="28">
        <f>MTK!K52</f>
        <v>7.0400000000000009</v>
      </c>
      <c r="AR53" s="4">
        <f t="shared" si="16"/>
        <v>4.9279999999999999</v>
      </c>
      <c r="AS53" s="4">
        <f>MTK!M52</f>
        <v>4.5</v>
      </c>
      <c r="AT53" s="4">
        <f t="shared" si="17"/>
        <v>1.3499999999999999</v>
      </c>
      <c r="AU53" s="4">
        <f t="shared" si="62"/>
        <v>6.2779999999999996</v>
      </c>
      <c r="AV53" s="4">
        <f t="shared" si="18"/>
        <v>4.3945999999999996</v>
      </c>
      <c r="AW53" s="4">
        <f>UN!F50</f>
        <v>4.5</v>
      </c>
      <c r="AX53" s="4">
        <f t="shared" si="19"/>
        <v>1.3499999999999999</v>
      </c>
      <c r="AY53" s="29">
        <f t="shared" si="63"/>
        <v>5.7445999999999993</v>
      </c>
      <c r="AZ53" s="28">
        <f>IPA!K52</f>
        <v>6.94</v>
      </c>
      <c r="BA53" s="4">
        <f t="shared" si="20"/>
        <v>4.8579999999999997</v>
      </c>
      <c r="BB53" s="4">
        <f>IPA!M52</f>
        <v>6.25</v>
      </c>
      <c r="BC53" s="4">
        <f t="shared" si="21"/>
        <v>1.875</v>
      </c>
      <c r="BD53" s="4">
        <f t="shared" si="64"/>
        <v>6.7329999999999997</v>
      </c>
      <c r="BE53" s="4">
        <f t="shared" si="22"/>
        <v>4.7130999999999998</v>
      </c>
      <c r="BF53" s="4">
        <f>UN!I50</f>
        <v>6.25</v>
      </c>
      <c r="BG53" s="4">
        <f t="shared" si="23"/>
        <v>1.875</v>
      </c>
      <c r="BH53" s="29">
        <f t="shared" si="65"/>
        <v>6.5880999999999998</v>
      </c>
      <c r="BI53" s="28">
        <f>IPS!K52</f>
        <v>6.9600000000000009</v>
      </c>
      <c r="BJ53" s="4">
        <f t="shared" si="24"/>
        <v>4.8719999999999999</v>
      </c>
      <c r="BK53" s="4">
        <f>IPS!M52</f>
        <v>6</v>
      </c>
      <c r="BL53" s="4">
        <f t="shared" si="25"/>
        <v>1.7999999999999998</v>
      </c>
      <c r="BM53" s="29">
        <f t="shared" si="66"/>
        <v>6.6719999999999997</v>
      </c>
      <c r="BN53" s="28">
        <f>SBK!K52</f>
        <v>7.9</v>
      </c>
      <c r="BO53" s="4">
        <f t="shared" si="26"/>
        <v>5.53</v>
      </c>
      <c r="BP53" s="4">
        <f>SBK!M52</f>
        <v>8</v>
      </c>
      <c r="BQ53" s="4">
        <f t="shared" si="27"/>
        <v>2.4</v>
      </c>
      <c r="BR53" s="29">
        <f t="shared" si="67"/>
        <v>7.93</v>
      </c>
      <c r="BS53" s="28">
        <f>PJK!K52</f>
        <v>7.8</v>
      </c>
      <c r="BT53" s="4">
        <f t="shared" si="28"/>
        <v>5.46</v>
      </c>
      <c r="BU53" s="4">
        <f>PJK!M52</f>
        <v>8</v>
      </c>
      <c r="BV53" s="4">
        <f t="shared" si="29"/>
        <v>2.4</v>
      </c>
      <c r="BW53" s="29">
        <f t="shared" si="68"/>
        <v>7.8599999999999994</v>
      </c>
      <c r="BX53" s="28">
        <f>BIG!K52</f>
        <v>7.1</v>
      </c>
      <c r="BY53" s="4">
        <f t="shared" si="30"/>
        <v>4.97</v>
      </c>
      <c r="BZ53" s="4">
        <f>BIG!M52</f>
        <v>6</v>
      </c>
      <c r="CA53" s="4">
        <f t="shared" si="31"/>
        <v>1.7999999999999998</v>
      </c>
      <c r="CB53" s="29">
        <f t="shared" si="69"/>
        <v>6.77</v>
      </c>
      <c r="CC53" s="28">
        <f>BDR!K52</f>
        <v>6.68</v>
      </c>
      <c r="CD53" s="4">
        <f t="shared" si="32"/>
        <v>4.6759999999999993</v>
      </c>
      <c r="CE53" s="4">
        <f>BDR!M52</f>
        <v>6</v>
      </c>
      <c r="CF53" s="4">
        <f t="shared" si="33"/>
        <v>1.7999999999999998</v>
      </c>
      <c r="CG53" s="37">
        <f t="shared" si="70"/>
        <v>6.4759999999999991</v>
      </c>
      <c r="CH53" s="36">
        <f t="shared" si="71"/>
        <v>99.041799999999995</v>
      </c>
      <c r="CI53" s="4">
        <f t="shared" si="72"/>
        <v>6.6271666666666667</v>
      </c>
      <c r="CJ53" s="4">
        <f t="shared" si="73"/>
        <v>7.0744142857142842</v>
      </c>
      <c r="CK53" s="31"/>
    </row>
    <row r="54" spans="1:89" ht="21.95" customHeight="1" x14ac:dyDescent="0.25">
      <c r="A54" s="27">
        <v>45</v>
      </c>
      <c r="B54" s="3" t="str">
        <f>'[1]BIODATA PESERTA (2)'!$C48</f>
        <v>80-162-045-4</v>
      </c>
      <c r="C54" s="26" t="str">
        <f>'[1]BIODATA PESERTA (2)'!$E48</f>
        <v>VIALDI ROHMAN YULIANO</v>
      </c>
      <c r="D54" s="28">
        <f>QH!K53</f>
        <v>6.7740000000000009</v>
      </c>
      <c r="E54" s="4">
        <f t="shared" si="0"/>
        <v>4.7418000000000005</v>
      </c>
      <c r="F54" s="4">
        <f>QH!M53</f>
        <v>6</v>
      </c>
      <c r="G54" s="4">
        <f t="shared" si="1"/>
        <v>1.7999999999999998</v>
      </c>
      <c r="H54" s="29">
        <f t="shared" si="54"/>
        <v>6.5418000000000003</v>
      </c>
      <c r="I54" s="28">
        <f>AA!K53</f>
        <v>6.8</v>
      </c>
      <c r="J54" s="4">
        <f t="shared" si="2"/>
        <v>4.76</v>
      </c>
      <c r="K54" s="4">
        <f>AA!M53</f>
        <v>6.2</v>
      </c>
      <c r="L54" s="4">
        <f t="shared" si="3"/>
        <v>1.8599999999999999</v>
      </c>
      <c r="M54" s="29">
        <f t="shared" si="55"/>
        <v>6.6199999999999992</v>
      </c>
      <c r="N54" s="28">
        <f>FQ!K53</f>
        <v>7.1</v>
      </c>
      <c r="O54" s="4">
        <f t="shared" si="4"/>
        <v>4.97</v>
      </c>
      <c r="P54" s="4">
        <f>FQ!M53</f>
        <v>6</v>
      </c>
      <c r="Q54" s="4">
        <f t="shared" si="5"/>
        <v>1.7999999999999998</v>
      </c>
      <c r="R54" s="29">
        <f t="shared" si="56"/>
        <v>6.77</v>
      </c>
      <c r="S54" s="28">
        <f>SKI!K53</f>
        <v>6.6460000000000008</v>
      </c>
      <c r="T54" s="4">
        <f t="shared" si="6"/>
        <v>4.6522000000000006</v>
      </c>
      <c r="U54" s="4">
        <f>SKI!M53</f>
        <v>6</v>
      </c>
      <c r="V54" s="4">
        <f t="shared" si="7"/>
        <v>1.7999999999999998</v>
      </c>
      <c r="W54" s="29">
        <f t="shared" si="57"/>
        <v>6.4522000000000004</v>
      </c>
      <c r="X54" s="28">
        <f>BA!K53</f>
        <v>6.7</v>
      </c>
      <c r="Y54" s="4">
        <f t="shared" si="8"/>
        <v>4.6899999999999995</v>
      </c>
      <c r="Z54" s="4">
        <f>BA!M53</f>
        <v>6</v>
      </c>
      <c r="AA54" s="4">
        <f t="shared" si="9"/>
        <v>1.7999999999999998</v>
      </c>
      <c r="AB54" s="29">
        <f t="shared" si="58"/>
        <v>6.4899999999999993</v>
      </c>
      <c r="AC54" s="28">
        <f>PKN!K53</f>
        <v>6.42</v>
      </c>
      <c r="AD54" s="4">
        <f t="shared" si="10"/>
        <v>4.4939999999999998</v>
      </c>
      <c r="AE54" s="4">
        <f>PKN!M53</f>
        <v>6</v>
      </c>
      <c r="AF54" s="4">
        <f t="shared" si="11"/>
        <v>1.7999999999999998</v>
      </c>
      <c r="AG54" s="30">
        <f t="shared" si="59"/>
        <v>6.2939999999999996</v>
      </c>
      <c r="AH54" s="28">
        <f>BID!K53</f>
        <v>6.8</v>
      </c>
      <c r="AI54" s="4">
        <f t="shared" si="12"/>
        <v>4.76</v>
      </c>
      <c r="AJ54" s="4">
        <f>BID!M53</f>
        <v>5.4</v>
      </c>
      <c r="AK54" s="4">
        <f t="shared" si="13"/>
        <v>1.62</v>
      </c>
      <c r="AL54" s="4">
        <f t="shared" si="60"/>
        <v>6.38</v>
      </c>
      <c r="AM54" s="4">
        <f t="shared" si="14"/>
        <v>4.4659999999999993</v>
      </c>
      <c r="AN54" s="4">
        <f>UN!C51</f>
        <v>5.4</v>
      </c>
      <c r="AO54" s="4">
        <f t="shared" si="15"/>
        <v>1.62</v>
      </c>
      <c r="AP54" s="29">
        <f t="shared" si="61"/>
        <v>6.0859999999999994</v>
      </c>
      <c r="AQ54" s="28">
        <f>MTK!K53</f>
        <v>6.4800000000000013</v>
      </c>
      <c r="AR54" s="4">
        <f t="shared" si="16"/>
        <v>4.5360000000000005</v>
      </c>
      <c r="AS54" s="4">
        <f>MTK!M53</f>
        <v>3.5</v>
      </c>
      <c r="AT54" s="4">
        <f t="shared" si="17"/>
        <v>1.05</v>
      </c>
      <c r="AU54" s="4">
        <f t="shared" si="62"/>
        <v>5.5860000000000003</v>
      </c>
      <c r="AV54" s="4">
        <f t="shared" si="18"/>
        <v>3.9102000000000001</v>
      </c>
      <c r="AW54" s="4">
        <f>UN!F51</f>
        <v>3.5</v>
      </c>
      <c r="AX54" s="4">
        <f t="shared" si="19"/>
        <v>1.05</v>
      </c>
      <c r="AY54" s="29">
        <f t="shared" si="63"/>
        <v>4.9602000000000004</v>
      </c>
      <c r="AZ54" s="28">
        <f>IPA!K53</f>
        <v>6.38</v>
      </c>
      <c r="BA54" s="4">
        <f t="shared" si="20"/>
        <v>4.4659999999999993</v>
      </c>
      <c r="BB54" s="4">
        <f>IPA!M53</f>
        <v>5</v>
      </c>
      <c r="BC54" s="4">
        <f t="shared" si="21"/>
        <v>1.5</v>
      </c>
      <c r="BD54" s="4">
        <f t="shared" si="64"/>
        <v>5.9659999999999993</v>
      </c>
      <c r="BE54" s="4">
        <f t="shared" si="22"/>
        <v>4.1761999999999997</v>
      </c>
      <c r="BF54" s="4">
        <f>UN!I51</f>
        <v>5</v>
      </c>
      <c r="BG54" s="4">
        <f t="shared" si="23"/>
        <v>1.5</v>
      </c>
      <c r="BH54" s="29">
        <f t="shared" si="65"/>
        <v>5.6761999999999997</v>
      </c>
      <c r="BI54" s="28">
        <f>IPS!K53</f>
        <v>6.3</v>
      </c>
      <c r="BJ54" s="4">
        <f t="shared" si="24"/>
        <v>4.4099999999999993</v>
      </c>
      <c r="BK54" s="4">
        <f>IPS!M53</f>
        <v>6</v>
      </c>
      <c r="BL54" s="4">
        <f t="shared" si="25"/>
        <v>1.7999999999999998</v>
      </c>
      <c r="BM54" s="29">
        <f t="shared" si="66"/>
        <v>6.2099999999999991</v>
      </c>
      <c r="BN54" s="28">
        <f>SBK!K53</f>
        <v>7.1</v>
      </c>
      <c r="BO54" s="4">
        <f t="shared" si="26"/>
        <v>4.97</v>
      </c>
      <c r="BP54" s="4">
        <f>SBK!M53</f>
        <v>7</v>
      </c>
      <c r="BQ54" s="4">
        <f t="shared" si="27"/>
        <v>2.1</v>
      </c>
      <c r="BR54" s="29">
        <f t="shared" si="67"/>
        <v>7.07</v>
      </c>
      <c r="BS54" s="28">
        <f>PJK!K53</f>
        <v>7.9</v>
      </c>
      <c r="BT54" s="4">
        <f t="shared" si="28"/>
        <v>5.53</v>
      </c>
      <c r="BU54" s="4">
        <f>PJK!M53</f>
        <v>8.5</v>
      </c>
      <c r="BV54" s="4">
        <f t="shared" si="29"/>
        <v>2.5499999999999998</v>
      </c>
      <c r="BW54" s="29">
        <f t="shared" si="68"/>
        <v>8.08</v>
      </c>
      <c r="BX54" s="28">
        <f>BIG!K53</f>
        <v>6.2</v>
      </c>
      <c r="BY54" s="4">
        <f t="shared" si="30"/>
        <v>4.34</v>
      </c>
      <c r="BZ54" s="4">
        <f>BIG!M53</f>
        <v>6</v>
      </c>
      <c r="CA54" s="4">
        <f t="shared" si="31"/>
        <v>1.7999999999999998</v>
      </c>
      <c r="CB54" s="29">
        <f t="shared" si="69"/>
        <v>6.14</v>
      </c>
      <c r="CC54" s="28">
        <f>BDR!K53</f>
        <v>6.3199999999999994</v>
      </c>
      <c r="CD54" s="4">
        <f t="shared" si="32"/>
        <v>4.4239999999999995</v>
      </c>
      <c r="CE54" s="4">
        <f>BDR!M53</f>
        <v>6</v>
      </c>
      <c r="CF54" s="4">
        <f t="shared" si="33"/>
        <v>1.7999999999999998</v>
      </c>
      <c r="CG54" s="37">
        <f t="shared" si="70"/>
        <v>6.2239999999999993</v>
      </c>
      <c r="CH54" s="36">
        <f t="shared" si="71"/>
        <v>90.823999999999998</v>
      </c>
      <c r="CI54" s="4">
        <f t="shared" si="72"/>
        <v>5.5741333333333332</v>
      </c>
      <c r="CJ54" s="4">
        <f t="shared" si="73"/>
        <v>6.4874285714285715</v>
      </c>
      <c r="CK54" s="31"/>
    </row>
    <row r="55" spans="1:89" ht="21.95" customHeight="1" x14ac:dyDescent="0.25">
      <c r="A55" s="27">
        <v>46</v>
      </c>
      <c r="B55" s="3" t="str">
        <f>'[1]BIODATA PESERTA (2)'!$C49</f>
        <v>80-162-046-3</v>
      </c>
      <c r="C55" s="26" t="str">
        <f>'[1]BIODATA PESERTA (2)'!$E49</f>
        <v>VIKRI HAVIDUL AHKAM</v>
      </c>
      <c r="D55" s="28">
        <f>QH!K54</f>
        <v>7.6639999999999997</v>
      </c>
      <c r="E55" s="4">
        <f t="shared" si="0"/>
        <v>5.3647999999999998</v>
      </c>
      <c r="F55" s="4">
        <f>QH!M54</f>
        <v>6</v>
      </c>
      <c r="G55" s="4">
        <f t="shared" si="1"/>
        <v>1.7999999999999998</v>
      </c>
      <c r="H55" s="29">
        <f t="shared" si="54"/>
        <v>7.1647999999999996</v>
      </c>
      <c r="I55" s="28">
        <f>AA!K54</f>
        <v>7.5</v>
      </c>
      <c r="J55" s="4">
        <f t="shared" si="2"/>
        <v>5.25</v>
      </c>
      <c r="K55" s="4">
        <f>AA!M54</f>
        <v>6</v>
      </c>
      <c r="L55" s="4">
        <f t="shared" si="3"/>
        <v>1.7999999999999998</v>
      </c>
      <c r="M55" s="29">
        <f t="shared" si="55"/>
        <v>7.05</v>
      </c>
      <c r="N55" s="28">
        <f>FQ!K54</f>
        <v>7.6400000000000006</v>
      </c>
      <c r="O55" s="4">
        <f t="shared" si="4"/>
        <v>5.3479999999999999</v>
      </c>
      <c r="P55" s="4">
        <f>FQ!M54</f>
        <v>7</v>
      </c>
      <c r="Q55" s="4">
        <f t="shared" si="5"/>
        <v>2.1</v>
      </c>
      <c r="R55" s="29">
        <f t="shared" si="56"/>
        <v>7.4480000000000004</v>
      </c>
      <c r="S55" s="28">
        <f>SKI!K54</f>
        <v>6.806</v>
      </c>
      <c r="T55" s="4">
        <f t="shared" si="6"/>
        <v>4.7641999999999998</v>
      </c>
      <c r="U55" s="4">
        <f>SKI!M54</f>
        <v>6</v>
      </c>
      <c r="V55" s="4">
        <f t="shared" si="7"/>
        <v>1.7999999999999998</v>
      </c>
      <c r="W55" s="29">
        <f t="shared" si="57"/>
        <v>6.5641999999999996</v>
      </c>
      <c r="X55" s="28">
        <f>BA!K54</f>
        <v>6.9</v>
      </c>
      <c r="Y55" s="4">
        <f t="shared" si="8"/>
        <v>4.83</v>
      </c>
      <c r="Z55" s="4">
        <f>BA!M54</f>
        <v>6</v>
      </c>
      <c r="AA55" s="4">
        <f t="shared" si="9"/>
        <v>1.7999999999999998</v>
      </c>
      <c r="AB55" s="29">
        <f t="shared" si="58"/>
        <v>6.63</v>
      </c>
      <c r="AC55" s="28">
        <f>PKN!K54</f>
        <v>7.2600000000000007</v>
      </c>
      <c r="AD55" s="4">
        <f t="shared" si="10"/>
        <v>5.0819999999999999</v>
      </c>
      <c r="AE55" s="4">
        <f>PKN!M54</f>
        <v>6</v>
      </c>
      <c r="AF55" s="4">
        <f t="shared" si="11"/>
        <v>1.7999999999999998</v>
      </c>
      <c r="AG55" s="30">
        <f t="shared" si="59"/>
        <v>6.8819999999999997</v>
      </c>
      <c r="AH55" s="28">
        <f>BID!K54</f>
        <v>7.3400000000000007</v>
      </c>
      <c r="AI55" s="4">
        <f t="shared" si="12"/>
        <v>5.1379999999999999</v>
      </c>
      <c r="AJ55" s="4">
        <f>BID!M54</f>
        <v>6.2</v>
      </c>
      <c r="AK55" s="4">
        <f t="shared" si="13"/>
        <v>1.8599999999999999</v>
      </c>
      <c r="AL55" s="4">
        <f t="shared" si="60"/>
        <v>6.9979999999999993</v>
      </c>
      <c r="AM55" s="4">
        <f t="shared" si="14"/>
        <v>4.8985999999999992</v>
      </c>
      <c r="AN55" s="4">
        <f>UN!C52</f>
        <v>6.2</v>
      </c>
      <c r="AO55" s="4">
        <f t="shared" si="15"/>
        <v>1.8599999999999999</v>
      </c>
      <c r="AP55" s="29">
        <f t="shared" si="61"/>
        <v>6.7585999999999995</v>
      </c>
      <c r="AQ55" s="28">
        <f>MTK!K54</f>
        <v>6.6599999999999993</v>
      </c>
      <c r="AR55" s="4">
        <f t="shared" si="16"/>
        <v>4.661999999999999</v>
      </c>
      <c r="AS55" s="4">
        <f>MTK!M54</f>
        <v>4.25</v>
      </c>
      <c r="AT55" s="4">
        <f t="shared" si="17"/>
        <v>1.2749999999999999</v>
      </c>
      <c r="AU55" s="4">
        <f t="shared" si="62"/>
        <v>5.9369999999999994</v>
      </c>
      <c r="AV55" s="4">
        <f t="shared" si="18"/>
        <v>4.155899999999999</v>
      </c>
      <c r="AW55" s="4">
        <f>UN!F52</f>
        <v>4.25</v>
      </c>
      <c r="AX55" s="4">
        <f t="shared" si="19"/>
        <v>1.2749999999999999</v>
      </c>
      <c r="AY55" s="29">
        <f t="shared" si="63"/>
        <v>5.4308999999999994</v>
      </c>
      <c r="AZ55" s="28">
        <f>IPA!K54</f>
        <v>6.94</v>
      </c>
      <c r="BA55" s="4">
        <f t="shared" si="20"/>
        <v>4.8579999999999997</v>
      </c>
      <c r="BB55" s="4">
        <f>IPA!M54</f>
        <v>5.5</v>
      </c>
      <c r="BC55" s="4">
        <f t="shared" si="21"/>
        <v>1.65</v>
      </c>
      <c r="BD55" s="4">
        <f t="shared" si="64"/>
        <v>6.5079999999999991</v>
      </c>
      <c r="BE55" s="4">
        <f t="shared" si="22"/>
        <v>4.5555999999999992</v>
      </c>
      <c r="BF55" s="4">
        <f>UN!I52</f>
        <v>5.5</v>
      </c>
      <c r="BG55" s="4">
        <f t="shared" si="23"/>
        <v>1.65</v>
      </c>
      <c r="BH55" s="29">
        <f t="shared" si="65"/>
        <v>6.2055999999999987</v>
      </c>
      <c r="BI55" s="28">
        <f>IPS!K54</f>
        <v>7.44</v>
      </c>
      <c r="BJ55" s="4">
        <f t="shared" si="24"/>
        <v>5.2080000000000002</v>
      </c>
      <c r="BK55" s="4">
        <f>IPS!M54</f>
        <v>6.2</v>
      </c>
      <c r="BL55" s="4">
        <f t="shared" si="25"/>
        <v>1.8599999999999999</v>
      </c>
      <c r="BM55" s="29">
        <f t="shared" si="66"/>
        <v>7.0679999999999996</v>
      </c>
      <c r="BN55" s="28">
        <f>SBK!K54</f>
        <v>7.5</v>
      </c>
      <c r="BO55" s="4">
        <f t="shared" si="26"/>
        <v>5.25</v>
      </c>
      <c r="BP55" s="4">
        <f>SBK!M54</f>
        <v>7</v>
      </c>
      <c r="BQ55" s="4">
        <f t="shared" si="27"/>
        <v>2.1</v>
      </c>
      <c r="BR55" s="29">
        <f t="shared" si="67"/>
        <v>7.35</v>
      </c>
      <c r="BS55" s="28">
        <f>PJK!K54</f>
        <v>7.5</v>
      </c>
      <c r="BT55" s="4">
        <f t="shared" si="28"/>
        <v>5.25</v>
      </c>
      <c r="BU55" s="4">
        <f>PJK!M54</f>
        <v>8</v>
      </c>
      <c r="BV55" s="4">
        <f t="shared" si="29"/>
        <v>2.4</v>
      </c>
      <c r="BW55" s="29">
        <f t="shared" si="68"/>
        <v>7.65</v>
      </c>
      <c r="BX55" s="28">
        <f>BIG!K54</f>
        <v>6.26</v>
      </c>
      <c r="BY55" s="4">
        <f t="shared" si="30"/>
        <v>4.3819999999999997</v>
      </c>
      <c r="BZ55" s="4">
        <f>BIG!M54</f>
        <v>6</v>
      </c>
      <c r="CA55" s="4">
        <f t="shared" si="31"/>
        <v>1.7999999999999998</v>
      </c>
      <c r="CB55" s="29">
        <f t="shared" si="69"/>
        <v>6.1819999999999995</v>
      </c>
      <c r="CC55" s="28">
        <f>BDR!K54</f>
        <v>6.62</v>
      </c>
      <c r="CD55" s="4">
        <f t="shared" si="32"/>
        <v>4.6339999999999995</v>
      </c>
      <c r="CE55" s="4">
        <f>BDR!M54</f>
        <v>6</v>
      </c>
      <c r="CF55" s="4">
        <f t="shared" si="33"/>
        <v>1.7999999999999998</v>
      </c>
      <c r="CG55" s="37">
        <f t="shared" si="70"/>
        <v>6.4339999999999993</v>
      </c>
      <c r="CH55" s="36">
        <f t="shared" si="71"/>
        <v>95.865999999999985</v>
      </c>
      <c r="CI55" s="4">
        <f t="shared" si="72"/>
        <v>6.1316999999999995</v>
      </c>
      <c r="CJ55" s="4">
        <f t="shared" si="73"/>
        <v>6.8475714285714275</v>
      </c>
      <c r="CK55" s="31"/>
    </row>
    <row r="56" spans="1:89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</row>
    <row r="57" spans="1:89" x14ac:dyDescent="0.25">
      <c r="A57" s="8"/>
      <c r="B57" s="8"/>
      <c r="C57" s="25" t="s">
        <v>60</v>
      </c>
      <c r="D57" s="32">
        <f t="shared" ref="D57:AI57" si="74">AVERAGE(D10:D55)</f>
        <v>7.378926086956521</v>
      </c>
      <c r="E57" s="32">
        <f t="shared" si="74"/>
        <v>5.1652482608695633</v>
      </c>
      <c r="F57" s="32">
        <f t="shared" si="74"/>
        <v>6.6521739130434794</v>
      </c>
      <c r="G57" s="32">
        <f t="shared" si="74"/>
        <v>1.9956521739130422</v>
      </c>
      <c r="H57" s="32">
        <f t="shared" si="74"/>
        <v>7.1609004347826097</v>
      </c>
      <c r="I57" s="32">
        <f t="shared" si="74"/>
        <v>7.5008695652173909</v>
      </c>
      <c r="J57" s="32">
        <f t="shared" si="74"/>
        <v>5.2506086956521738</v>
      </c>
      <c r="K57" s="32">
        <f t="shared" si="74"/>
        <v>6.6652173913043482</v>
      </c>
      <c r="L57" s="32">
        <f t="shared" si="74"/>
        <v>1.9995652173913032</v>
      </c>
      <c r="M57" s="32">
        <f t="shared" si="74"/>
        <v>7.2501739130434775</v>
      </c>
      <c r="N57" s="32">
        <f t="shared" si="74"/>
        <v>7.5978260869565206</v>
      </c>
      <c r="O57" s="32">
        <f t="shared" si="74"/>
        <v>5.3184782608695658</v>
      </c>
      <c r="P57" s="32">
        <f t="shared" si="74"/>
        <v>6.7260869565217387</v>
      </c>
      <c r="Q57" s="32">
        <f t="shared" si="74"/>
        <v>2.0178260869565205</v>
      </c>
      <c r="R57" s="32">
        <f t="shared" si="74"/>
        <v>7.3363043478260872</v>
      </c>
      <c r="S57" s="32">
        <f t="shared" si="74"/>
        <v>6.9190434782608694</v>
      </c>
      <c r="T57" s="32">
        <f t="shared" si="74"/>
        <v>4.8433304347826081</v>
      </c>
      <c r="U57" s="32">
        <f t="shared" si="74"/>
        <v>6.0347826086956529</v>
      </c>
      <c r="V57" s="32">
        <f t="shared" si="74"/>
        <v>1.8104347826086942</v>
      </c>
      <c r="W57" s="32">
        <f t="shared" si="74"/>
        <v>6.6537652173913049</v>
      </c>
      <c r="X57" s="32">
        <f t="shared" si="74"/>
        <v>7.1352173913043462</v>
      </c>
      <c r="Y57" s="32">
        <f t="shared" si="74"/>
        <v>4.9946521739130434</v>
      </c>
      <c r="Z57" s="32">
        <f t="shared" si="74"/>
        <v>6</v>
      </c>
      <c r="AA57" s="32">
        <f t="shared" si="74"/>
        <v>1.7999999999999985</v>
      </c>
      <c r="AB57" s="32">
        <f t="shared" si="74"/>
        <v>6.7946521739130432</v>
      </c>
      <c r="AC57" s="32">
        <f t="shared" si="74"/>
        <v>6.7913043478260855</v>
      </c>
      <c r="AD57" s="32">
        <f t="shared" si="74"/>
        <v>4.7539130434782608</v>
      </c>
      <c r="AE57" s="32">
        <f t="shared" si="74"/>
        <v>6.1000000000000005</v>
      </c>
      <c r="AF57" s="32">
        <f t="shared" si="74"/>
        <v>1.8299999999999985</v>
      </c>
      <c r="AG57" s="32">
        <f t="shared" si="74"/>
        <v>6.5839130434782591</v>
      </c>
      <c r="AH57" s="32">
        <f t="shared" si="74"/>
        <v>7.1939130434782603</v>
      </c>
      <c r="AI57" s="32">
        <f t="shared" si="74"/>
        <v>5.0357391304347843</v>
      </c>
      <c r="AJ57" s="32">
        <f t="shared" ref="AJ57:BO57" si="75">AVERAGE(AJ10:AJ55)</f>
        <v>6.6130434782608694</v>
      </c>
      <c r="AK57" s="32">
        <f t="shared" si="75"/>
        <v>1.983913043478261</v>
      </c>
      <c r="AL57" s="32">
        <f t="shared" si="75"/>
        <v>7.0196521739130446</v>
      </c>
      <c r="AM57" s="32">
        <f t="shared" si="75"/>
        <v>4.9137565217391304</v>
      </c>
      <c r="AN57" s="32">
        <f t="shared" si="75"/>
        <v>6.6130434782608694</v>
      </c>
      <c r="AO57" s="32">
        <f t="shared" si="75"/>
        <v>1.983913043478261</v>
      </c>
      <c r="AP57" s="32">
        <f t="shared" si="75"/>
        <v>6.8976695652173898</v>
      </c>
      <c r="AQ57" s="32">
        <f t="shared" si="75"/>
        <v>6.9534782608695664</v>
      </c>
      <c r="AR57" s="32">
        <f t="shared" si="75"/>
        <v>4.8674347826086937</v>
      </c>
      <c r="AS57" s="32">
        <f t="shared" si="75"/>
        <v>5.0054347826086953</v>
      </c>
      <c r="AT57" s="32">
        <f t="shared" si="75"/>
        <v>1.5016304347826088</v>
      </c>
      <c r="AU57" s="32">
        <f t="shared" si="75"/>
        <v>6.3690652173913049</v>
      </c>
      <c r="AV57" s="32">
        <f t="shared" si="75"/>
        <v>4.4583456521739127</v>
      </c>
      <c r="AW57" s="32">
        <f t="shared" si="75"/>
        <v>5.0054347826086953</v>
      </c>
      <c r="AX57" s="32">
        <f t="shared" si="75"/>
        <v>1.5016304347826088</v>
      </c>
      <c r="AY57" s="32">
        <f t="shared" si="75"/>
        <v>5.9599760869565213</v>
      </c>
      <c r="AZ57" s="32">
        <f t="shared" si="75"/>
        <v>6.9686956521739134</v>
      </c>
      <c r="BA57" s="32">
        <f t="shared" si="75"/>
        <v>4.8780869565217397</v>
      </c>
      <c r="BB57" s="32">
        <f t="shared" si="75"/>
        <v>6.3315217391304346</v>
      </c>
      <c r="BC57" s="32">
        <f t="shared" si="75"/>
        <v>1.899456521739131</v>
      </c>
      <c r="BD57" s="32">
        <f t="shared" si="75"/>
        <v>6.7775434782608697</v>
      </c>
      <c r="BE57" s="32">
        <f t="shared" si="75"/>
        <v>4.7442804347826071</v>
      </c>
      <c r="BF57" s="32">
        <f t="shared" si="75"/>
        <v>6.3315217391304346</v>
      </c>
      <c r="BG57" s="32">
        <f t="shared" si="75"/>
        <v>1.899456521739131</v>
      </c>
      <c r="BH57" s="32">
        <f t="shared" si="75"/>
        <v>6.6437369565217379</v>
      </c>
      <c r="BI57" s="32">
        <f t="shared" si="75"/>
        <v>6.6743478260869571</v>
      </c>
      <c r="BJ57" s="32">
        <f t="shared" si="75"/>
        <v>4.6720434782608704</v>
      </c>
      <c r="BK57" s="32">
        <f t="shared" si="75"/>
        <v>6.2956521739130427</v>
      </c>
      <c r="BL57" s="32">
        <f t="shared" si="75"/>
        <v>1.8886956521739113</v>
      </c>
      <c r="BM57" s="32">
        <f t="shared" si="75"/>
        <v>6.5607391304347837</v>
      </c>
      <c r="BN57" s="32">
        <f t="shared" si="75"/>
        <v>7.5660869565217412</v>
      </c>
      <c r="BO57" s="32">
        <f t="shared" si="75"/>
        <v>5.2962608695652156</v>
      </c>
      <c r="BP57" s="32">
        <f t="shared" ref="BP57:CG57" si="76">AVERAGE(BP10:BP55)</f>
        <v>7.3804347826086953</v>
      </c>
      <c r="BQ57" s="32">
        <f t="shared" si="76"/>
        <v>2.2141304347826076</v>
      </c>
      <c r="BR57" s="32">
        <f t="shared" si="76"/>
        <v>7.5103913043478272</v>
      </c>
      <c r="BS57" s="32">
        <f t="shared" si="76"/>
        <v>7.8204347826086957</v>
      </c>
      <c r="BT57" s="32">
        <f t="shared" si="76"/>
        <v>5.4743043478260862</v>
      </c>
      <c r="BU57" s="32">
        <f t="shared" si="76"/>
        <v>8.1086956521739122</v>
      </c>
      <c r="BV57" s="32">
        <f t="shared" si="76"/>
        <v>2.4326086956521751</v>
      </c>
      <c r="BW57" s="32">
        <f t="shared" si="76"/>
        <v>7.9069130434782613</v>
      </c>
      <c r="BX57" s="32">
        <f t="shared" si="76"/>
        <v>6.4782608695652177</v>
      </c>
      <c r="BY57" s="32">
        <f t="shared" si="76"/>
        <v>4.5347826086956502</v>
      </c>
      <c r="BZ57" s="32">
        <f t="shared" si="76"/>
        <v>6.1478260869565222</v>
      </c>
      <c r="CA57" s="32">
        <f t="shared" si="76"/>
        <v>1.844347826086955</v>
      </c>
      <c r="CB57" s="32">
        <f t="shared" si="76"/>
        <v>6.3791304347826063</v>
      </c>
      <c r="CC57" s="32">
        <f t="shared" si="76"/>
        <v>6.6478260869565222</v>
      </c>
      <c r="CD57" s="32">
        <f t="shared" si="76"/>
        <v>4.653478260869564</v>
      </c>
      <c r="CE57" s="32">
        <f t="shared" si="76"/>
        <v>6.1434782608695659</v>
      </c>
      <c r="CF57" s="32">
        <f t="shared" si="76"/>
        <v>1.843043478260868</v>
      </c>
      <c r="CG57" s="32">
        <f t="shared" si="76"/>
        <v>6.4965217391304328</v>
      </c>
      <c r="CH57" s="33"/>
      <c r="CI57" s="33"/>
      <c r="CJ57" s="33"/>
      <c r="CK57" s="8"/>
    </row>
    <row r="58" spans="1:89" x14ac:dyDescent="0.25">
      <c r="A58" s="8"/>
      <c r="B58" s="8"/>
      <c r="C58" s="25" t="s">
        <v>66</v>
      </c>
      <c r="D58" s="32">
        <f t="shared" ref="D58:AI58" si="77">MAX(D10:D55)</f>
        <v>8.64</v>
      </c>
      <c r="E58" s="32">
        <f t="shared" si="77"/>
        <v>6.048</v>
      </c>
      <c r="F58" s="32">
        <f t="shared" si="77"/>
        <v>8.8000000000000007</v>
      </c>
      <c r="G58" s="32">
        <f t="shared" si="77"/>
        <v>2.64</v>
      </c>
      <c r="H58" s="32">
        <f t="shared" si="77"/>
        <v>8.6880000000000006</v>
      </c>
      <c r="I58" s="32">
        <f t="shared" si="77"/>
        <v>8.6999999999999993</v>
      </c>
      <c r="J58" s="32">
        <f t="shared" si="77"/>
        <v>6.089999999999999</v>
      </c>
      <c r="K58" s="32">
        <f t="shared" si="77"/>
        <v>8.6</v>
      </c>
      <c r="L58" s="32">
        <f t="shared" si="77"/>
        <v>2.5799999999999996</v>
      </c>
      <c r="M58" s="32">
        <f t="shared" si="77"/>
        <v>8.3139999999999983</v>
      </c>
      <c r="N58" s="32">
        <f t="shared" si="77"/>
        <v>8.7600000000000016</v>
      </c>
      <c r="O58" s="32">
        <f t="shared" si="77"/>
        <v>6.1320000000000006</v>
      </c>
      <c r="P58" s="32">
        <f t="shared" si="77"/>
        <v>8.4</v>
      </c>
      <c r="Q58" s="32">
        <f t="shared" si="77"/>
        <v>2.52</v>
      </c>
      <c r="R58" s="32">
        <f t="shared" si="77"/>
        <v>8.5920000000000005</v>
      </c>
      <c r="S58" s="32">
        <f t="shared" si="77"/>
        <v>8.3840000000000003</v>
      </c>
      <c r="T58" s="32">
        <f t="shared" si="77"/>
        <v>5.8688000000000002</v>
      </c>
      <c r="U58" s="32">
        <f t="shared" si="77"/>
        <v>6.8</v>
      </c>
      <c r="V58" s="32">
        <f t="shared" si="77"/>
        <v>2.04</v>
      </c>
      <c r="W58" s="32">
        <f t="shared" si="77"/>
        <v>7.6688000000000001</v>
      </c>
      <c r="X58" s="32">
        <f t="shared" si="77"/>
        <v>8.64</v>
      </c>
      <c r="Y58" s="32">
        <f t="shared" si="77"/>
        <v>6.048</v>
      </c>
      <c r="Z58" s="32">
        <f t="shared" si="77"/>
        <v>6</v>
      </c>
      <c r="AA58" s="32">
        <f t="shared" si="77"/>
        <v>1.7999999999999998</v>
      </c>
      <c r="AB58" s="32">
        <f t="shared" si="77"/>
        <v>7.8479999999999999</v>
      </c>
      <c r="AC58" s="32">
        <f t="shared" si="77"/>
        <v>8.2800000000000011</v>
      </c>
      <c r="AD58" s="32">
        <f t="shared" si="77"/>
        <v>5.7960000000000003</v>
      </c>
      <c r="AE58" s="32">
        <f t="shared" si="77"/>
        <v>7</v>
      </c>
      <c r="AF58" s="32">
        <f t="shared" si="77"/>
        <v>2.1</v>
      </c>
      <c r="AG58" s="32">
        <f t="shared" si="77"/>
        <v>7.7759999999999998</v>
      </c>
      <c r="AH58" s="32">
        <f t="shared" si="77"/>
        <v>8.74</v>
      </c>
      <c r="AI58" s="32">
        <f t="shared" si="77"/>
        <v>6.1179999999999994</v>
      </c>
      <c r="AJ58" s="32">
        <f t="shared" ref="AJ58:BO58" si="78">MAX(AJ10:AJ55)</f>
        <v>9.1999999999999993</v>
      </c>
      <c r="AK58" s="32">
        <f t="shared" si="78"/>
        <v>2.76</v>
      </c>
      <c r="AL58" s="32">
        <f t="shared" si="78"/>
        <v>8.4579999999999984</v>
      </c>
      <c r="AM58" s="32">
        <f t="shared" si="78"/>
        <v>5.9205999999999985</v>
      </c>
      <c r="AN58" s="32">
        <f t="shared" si="78"/>
        <v>9.1999999999999993</v>
      </c>
      <c r="AO58" s="32">
        <f t="shared" si="78"/>
        <v>2.76</v>
      </c>
      <c r="AP58" s="32">
        <f t="shared" si="78"/>
        <v>8.6413999999999973</v>
      </c>
      <c r="AQ58" s="32">
        <f t="shared" si="78"/>
        <v>8.16</v>
      </c>
      <c r="AR58" s="32">
        <f t="shared" si="78"/>
        <v>5.7119999999999997</v>
      </c>
      <c r="AS58" s="32">
        <f t="shared" si="78"/>
        <v>9.5</v>
      </c>
      <c r="AT58" s="32">
        <f t="shared" si="78"/>
        <v>2.85</v>
      </c>
      <c r="AU58" s="32">
        <f t="shared" si="78"/>
        <v>8.2680000000000007</v>
      </c>
      <c r="AV58" s="32">
        <f t="shared" si="78"/>
        <v>5.7876000000000003</v>
      </c>
      <c r="AW58" s="32">
        <f t="shared" si="78"/>
        <v>9.5</v>
      </c>
      <c r="AX58" s="32">
        <f t="shared" si="78"/>
        <v>2.85</v>
      </c>
      <c r="AY58" s="32">
        <f t="shared" si="78"/>
        <v>8.6376000000000008</v>
      </c>
      <c r="AZ58" s="32">
        <f t="shared" si="78"/>
        <v>8.5400000000000009</v>
      </c>
      <c r="BA58" s="32">
        <f t="shared" si="78"/>
        <v>5.9780000000000006</v>
      </c>
      <c r="BB58" s="32">
        <f t="shared" si="78"/>
        <v>9.5</v>
      </c>
      <c r="BC58" s="32">
        <f t="shared" si="78"/>
        <v>2.85</v>
      </c>
      <c r="BD58" s="32">
        <f t="shared" si="78"/>
        <v>8.6739999999999995</v>
      </c>
      <c r="BE58" s="32">
        <f t="shared" si="78"/>
        <v>6.0717999999999996</v>
      </c>
      <c r="BF58" s="32">
        <f t="shared" si="78"/>
        <v>9.5</v>
      </c>
      <c r="BG58" s="32">
        <f t="shared" si="78"/>
        <v>2.85</v>
      </c>
      <c r="BH58" s="32">
        <f t="shared" si="78"/>
        <v>8.9217999999999993</v>
      </c>
      <c r="BI58" s="32">
        <f t="shared" si="78"/>
        <v>8.3000000000000007</v>
      </c>
      <c r="BJ58" s="32">
        <f t="shared" si="78"/>
        <v>5.8100000000000005</v>
      </c>
      <c r="BK58" s="32">
        <f t="shared" si="78"/>
        <v>7.6</v>
      </c>
      <c r="BL58" s="32">
        <f t="shared" si="78"/>
        <v>2.2799999999999998</v>
      </c>
      <c r="BM58" s="32">
        <f t="shared" si="78"/>
        <v>7.8500000000000005</v>
      </c>
      <c r="BN58" s="32">
        <f t="shared" si="78"/>
        <v>8.4400000000000013</v>
      </c>
      <c r="BO58" s="32">
        <f t="shared" si="78"/>
        <v>5.9080000000000004</v>
      </c>
      <c r="BP58" s="32">
        <f t="shared" ref="BP58:CG58" si="79">MAX(BP10:BP55)</f>
        <v>8.5</v>
      </c>
      <c r="BQ58" s="32">
        <f t="shared" si="79"/>
        <v>2.5499999999999998</v>
      </c>
      <c r="BR58" s="32">
        <f t="shared" si="79"/>
        <v>8.4580000000000002</v>
      </c>
      <c r="BS58" s="32">
        <f t="shared" si="79"/>
        <v>8.6</v>
      </c>
      <c r="BT58" s="32">
        <f t="shared" si="79"/>
        <v>6.02</v>
      </c>
      <c r="BU58" s="32">
        <f t="shared" si="79"/>
        <v>9</v>
      </c>
      <c r="BV58" s="32">
        <f t="shared" si="79"/>
        <v>2.6999999999999997</v>
      </c>
      <c r="BW58" s="32">
        <f t="shared" si="79"/>
        <v>8.7199999999999989</v>
      </c>
      <c r="BX58" s="32">
        <f t="shared" si="79"/>
        <v>8.14</v>
      </c>
      <c r="BY58" s="32">
        <f t="shared" si="79"/>
        <v>5.6980000000000004</v>
      </c>
      <c r="BZ58" s="32">
        <f t="shared" si="79"/>
        <v>8.4</v>
      </c>
      <c r="CA58" s="32">
        <f t="shared" si="79"/>
        <v>2.52</v>
      </c>
      <c r="CB58" s="32">
        <f t="shared" si="79"/>
        <v>8.218</v>
      </c>
      <c r="CC58" s="32">
        <f t="shared" si="79"/>
        <v>7.5400000000000009</v>
      </c>
      <c r="CD58" s="32">
        <f t="shared" si="79"/>
        <v>5.2780000000000005</v>
      </c>
      <c r="CE58" s="32">
        <f t="shared" si="79"/>
        <v>7</v>
      </c>
      <c r="CF58" s="32">
        <f t="shared" si="79"/>
        <v>2.1</v>
      </c>
      <c r="CG58" s="32">
        <f t="shared" si="79"/>
        <v>7.3180000000000005</v>
      </c>
      <c r="CH58" s="33"/>
      <c r="CI58" s="33"/>
      <c r="CJ58" s="33"/>
      <c r="CK58" s="8"/>
    </row>
    <row r="59" spans="1:89" x14ac:dyDescent="0.25">
      <c r="A59" s="8"/>
      <c r="B59" s="8"/>
      <c r="C59" s="25" t="s">
        <v>67</v>
      </c>
      <c r="D59" s="32">
        <f t="shared" ref="D59:AI59" si="80">MIN(D10:D55)</f>
        <v>5.5780000000000003</v>
      </c>
      <c r="E59" s="32">
        <f t="shared" si="80"/>
        <v>3.9045999999999998</v>
      </c>
      <c r="F59" s="32">
        <f t="shared" si="80"/>
        <v>6</v>
      </c>
      <c r="G59" s="32">
        <f t="shared" si="80"/>
        <v>1.7999999999999998</v>
      </c>
      <c r="H59" s="32">
        <f t="shared" si="80"/>
        <v>5.7045999999999992</v>
      </c>
      <c r="I59" s="32">
        <f t="shared" si="80"/>
        <v>6.38</v>
      </c>
      <c r="J59" s="32">
        <f t="shared" si="80"/>
        <v>4.4659999999999993</v>
      </c>
      <c r="K59" s="32">
        <f t="shared" si="80"/>
        <v>6</v>
      </c>
      <c r="L59" s="32">
        <f t="shared" si="80"/>
        <v>1.7999999999999998</v>
      </c>
      <c r="M59" s="32">
        <f t="shared" si="80"/>
        <v>6.2659999999999991</v>
      </c>
      <c r="N59" s="32">
        <f t="shared" si="80"/>
        <v>6.56</v>
      </c>
      <c r="O59" s="32">
        <f t="shared" si="80"/>
        <v>4.5919999999999996</v>
      </c>
      <c r="P59" s="32">
        <f t="shared" si="80"/>
        <v>6</v>
      </c>
      <c r="Q59" s="32">
        <f t="shared" si="80"/>
        <v>1.7999999999999998</v>
      </c>
      <c r="R59" s="32">
        <f t="shared" si="80"/>
        <v>6.3919999999999995</v>
      </c>
      <c r="S59" s="32">
        <f t="shared" si="80"/>
        <v>6.04</v>
      </c>
      <c r="T59" s="32">
        <f t="shared" si="80"/>
        <v>4.2279999999999998</v>
      </c>
      <c r="U59" s="32">
        <f t="shared" si="80"/>
        <v>6</v>
      </c>
      <c r="V59" s="32">
        <f t="shared" si="80"/>
        <v>1.7999999999999998</v>
      </c>
      <c r="W59" s="32">
        <f t="shared" si="80"/>
        <v>6.0279999999999996</v>
      </c>
      <c r="X59" s="32">
        <f t="shared" si="80"/>
        <v>6.24</v>
      </c>
      <c r="Y59" s="32">
        <f t="shared" si="80"/>
        <v>4.3679999999999994</v>
      </c>
      <c r="Z59" s="32">
        <f t="shared" si="80"/>
        <v>6</v>
      </c>
      <c r="AA59" s="32">
        <f t="shared" si="80"/>
        <v>1.7999999999999998</v>
      </c>
      <c r="AB59" s="32">
        <f t="shared" si="80"/>
        <v>6.1679999999999993</v>
      </c>
      <c r="AC59" s="32">
        <f t="shared" si="80"/>
        <v>6.2999999999999989</v>
      </c>
      <c r="AD59" s="32">
        <f t="shared" si="80"/>
        <v>4.4099999999999993</v>
      </c>
      <c r="AE59" s="32">
        <f t="shared" si="80"/>
        <v>6</v>
      </c>
      <c r="AF59" s="32">
        <f t="shared" si="80"/>
        <v>1.7999999999999998</v>
      </c>
      <c r="AG59" s="32">
        <f t="shared" si="80"/>
        <v>6.2099999999999991</v>
      </c>
      <c r="AH59" s="32">
        <f t="shared" si="80"/>
        <v>6.0600000000000005</v>
      </c>
      <c r="AI59" s="32">
        <f t="shared" si="80"/>
        <v>4.242</v>
      </c>
      <c r="AJ59" s="32">
        <f t="shared" ref="AJ59:BO59" si="81">MIN(AJ10:AJ55)</f>
        <v>3.6</v>
      </c>
      <c r="AK59" s="32">
        <f t="shared" si="81"/>
        <v>1.08</v>
      </c>
      <c r="AL59" s="32">
        <f t="shared" si="81"/>
        <v>5.4340000000000002</v>
      </c>
      <c r="AM59" s="32">
        <f t="shared" si="81"/>
        <v>3.8037999999999998</v>
      </c>
      <c r="AN59" s="32">
        <f t="shared" si="81"/>
        <v>3.6</v>
      </c>
      <c r="AO59" s="32">
        <f t="shared" si="81"/>
        <v>1.08</v>
      </c>
      <c r="AP59" s="32">
        <f t="shared" si="81"/>
        <v>4.8837999999999999</v>
      </c>
      <c r="AQ59" s="32">
        <f t="shared" si="81"/>
        <v>6.32</v>
      </c>
      <c r="AR59" s="32">
        <f t="shared" si="81"/>
        <v>4.4239999999999995</v>
      </c>
      <c r="AS59" s="32">
        <f t="shared" si="81"/>
        <v>2.5</v>
      </c>
      <c r="AT59" s="32">
        <f t="shared" si="81"/>
        <v>0.75</v>
      </c>
      <c r="AU59" s="32">
        <f t="shared" si="81"/>
        <v>5.2719999999999994</v>
      </c>
      <c r="AV59" s="32">
        <f t="shared" si="81"/>
        <v>3.6903999999999995</v>
      </c>
      <c r="AW59" s="32">
        <f t="shared" si="81"/>
        <v>2.5</v>
      </c>
      <c r="AX59" s="32">
        <f t="shared" si="81"/>
        <v>0.75</v>
      </c>
      <c r="AY59" s="32">
        <f t="shared" si="81"/>
        <v>4.4403999999999995</v>
      </c>
      <c r="AZ59" s="32">
        <f t="shared" si="81"/>
        <v>6.08</v>
      </c>
      <c r="BA59" s="32">
        <f t="shared" si="81"/>
        <v>4.2559999999999993</v>
      </c>
      <c r="BB59" s="32">
        <f t="shared" si="81"/>
        <v>3.5</v>
      </c>
      <c r="BC59" s="32">
        <f t="shared" si="81"/>
        <v>1.05</v>
      </c>
      <c r="BD59" s="32">
        <f t="shared" si="81"/>
        <v>5.4319999999999995</v>
      </c>
      <c r="BE59" s="32">
        <f t="shared" si="81"/>
        <v>3.8023999999999996</v>
      </c>
      <c r="BF59" s="32">
        <f t="shared" si="81"/>
        <v>3.5</v>
      </c>
      <c r="BG59" s="32">
        <f t="shared" si="81"/>
        <v>1.05</v>
      </c>
      <c r="BH59" s="32">
        <f t="shared" si="81"/>
        <v>4.8523999999999994</v>
      </c>
      <c r="BI59" s="32">
        <f t="shared" si="81"/>
        <v>6.1400000000000006</v>
      </c>
      <c r="BJ59" s="32">
        <f t="shared" si="81"/>
        <v>4.298</v>
      </c>
      <c r="BK59" s="32">
        <f t="shared" si="81"/>
        <v>6</v>
      </c>
      <c r="BL59" s="32">
        <f t="shared" si="81"/>
        <v>1.7999999999999998</v>
      </c>
      <c r="BM59" s="32">
        <f t="shared" si="81"/>
        <v>6.0979999999999999</v>
      </c>
      <c r="BN59" s="32">
        <f t="shared" si="81"/>
        <v>6.14</v>
      </c>
      <c r="BO59" s="32">
        <f t="shared" si="81"/>
        <v>4.2979999999999992</v>
      </c>
      <c r="BP59" s="32">
        <f t="shared" ref="BP59:CG59" si="82">MIN(BP10:BP55)</f>
        <v>7</v>
      </c>
      <c r="BQ59" s="32">
        <f t="shared" si="82"/>
        <v>2.1</v>
      </c>
      <c r="BR59" s="32">
        <f t="shared" si="82"/>
        <v>6.3979999999999997</v>
      </c>
      <c r="BS59" s="32">
        <f t="shared" si="82"/>
        <v>6.5</v>
      </c>
      <c r="BT59" s="32">
        <f t="shared" si="82"/>
        <v>4.55</v>
      </c>
      <c r="BU59" s="32">
        <f t="shared" si="82"/>
        <v>7</v>
      </c>
      <c r="BV59" s="32">
        <f t="shared" si="82"/>
        <v>2.1</v>
      </c>
      <c r="BW59" s="32">
        <f t="shared" si="82"/>
        <v>7.1</v>
      </c>
      <c r="BX59" s="32">
        <f t="shared" si="82"/>
        <v>6</v>
      </c>
      <c r="BY59" s="32">
        <f t="shared" si="82"/>
        <v>4.1999999999999993</v>
      </c>
      <c r="BZ59" s="32">
        <f t="shared" si="82"/>
        <v>6</v>
      </c>
      <c r="CA59" s="32">
        <f t="shared" si="82"/>
        <v>1.7999999999999998</v>
      </c>
      <c r="CB59" s="32">
        <f t="shared" si="82"/>
        <v>5.9999999999999991</v>
      </c>
      <c r="CC59" s="32">
        <f t="shared" si="82"/>
        <v>6.1199999999999992</v>
      </c>
      <c r="CD59" s="32">
        <f t="shared" si="82"/>
        <v>4.2839999999999989</v>
      </c>
      <c r="CE59" s="32">
        <f t="shared" si="82"/>
        <v>6</v>
      </c>
      <c r="CF59" s="32">
        <f t="shared" si="82"/>
        <v>1.7999999999999998</v>
      </c>
      <c r="CG59" s="32">
        <f t="shared" si="82"/>
        <v>6.0839999999999987</v>
      </c>
      <c r="CH59" s="33"/>
      <c r="CI59" s="33"/>
      <c r="CJ59" s="33"/>
      <c r="CK59" s="8"/>
    </row>
    <row r="60" spans="1:89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 t="s">
        <v>52</v>
      </c>
      <c r="CH60" s="8"/>
      <c r="CI60" s="8"/>
      <c r="CJ60" s="8"/>
      <c r="CK60" s="8"/>
    </row>
    <row r="61" spans="1:89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 t="s">
        <v>53</v>
      </c>
      <c r="CH61" s="8"/>
      <c r="CI61" s="8"/>
      <c r="CJ61" s="8"/>
      <c r="CK61" s="8"/>
    </row>
    <row r="62" spans="1:8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 t="s">
        <v>54</v>
      </c>
      <c r="CH62" s="8"/>
      <c r="CI62" s="8"/>
      <c r="CJ62" s="8"/>
      <c r="CK62" s="8"/>
    </row>
    <row r="66" spans="85:88" x14ac:dyDescent="0.25">
      <c r="CG66" s="9" t="s">
        <v>76</v>
      </c>
      <c r="CH66" s="9"/>
      <c r="CI66" s="9"/>
      <c r="CJ66" s="9"/>
    </row>
  </sheetData>
  <mergeCells count="106">
    <mergeCell ref="CK7:CK9"/>
    <mergeCell ref="A1:W1"/>
    <mergeCell ref="A2:W2"/>
    <mergeCell ref="A3:W3"/>
    <mergeCell ref="A7:A9"/>
    <mergeCell ref="B7:B9"/>
    <mergeCell ref="C7:C9"/>
    <mergeCell ref="D7:H7"/>
    <mergeCell ref="I7:M7"/>
    <mergeCell ref="N7:R7"/>
    <mergeCell ref="S7:W7"/>
    <mergeCell ref="W8:W9"/>
    <mergeCell ref="CC7:CG7"/>
    <mergeCell ref="D8:D9"/>
    <mergeCell ref="E8:E9"/>
    <mergeCell ref="F8:F9"/>
    <mergeCell ref="G8:G9"/>
    <mergeCell ref="H8:H9"/>
    <mergeCell ref="X7:AB7"/>
    <mergeCell ref="AC7:AG7"/>
    <mergeCell ref="AH7:AP7"/>
    <mergeCell ref="AQ7:AY7"/>
    <mergeCell ref="AZ7:BH7"/>
    <mergeCell ref="BI7:BM7"/>
    <mergeCell ref="I8:I9"/>
    <mergeCell ref="J8:J9"/>
    <mergeCell ref="K8:K9"/>
    <mergeCell ref="L8:L9"/>
    <mergeCell ref="M8:M9"/>
    <mergeCell ref="N8:N9"/>
    <mergeCell ref="BN7:BR7"/>
    <mergeCell ref="AF8:AF9"/>
    <mergeCell ref="AS8:AS9"/>
    <mergeCell ref="AT8:AT9"/>
    <mergeCell ref="AU8:AU9"/>
    <mergeCell ref="AV8:AV9"/>
    <mergeCell ref="AW8:AW9"/>
    <mergeCell ref="AX8:AX9"/>
    <mergeCell ref="AM8:AM9"/>
    <mergeCell ref="AN8:AN9"/>
    <mergeCell ref="AO8:AO9"/>
    <mergeCell ref="AP8:AP9"/>
    <mergeCell ref="AQ8:AQ9"/>
    <mergeCell ref="AR8:AR9"/>
    <mergeCell ref="BE8:BE9"/>
    <mergeCell ref="BF8:BF9"/>
    <mergeCell ref="AG8:AG9"/>
    <mergeCell ref="AH8:AH9"/>
    <mergeCell ref="AI8:AI9"/>
    <mergeCell ref="AJ8:AJ9"/>
    <mergeCell ref="AK8:AK9"/>
    <mergeCell ref="AL8:AL9"/>
    <mergeCell ref="AA8:AA9"/>
    <mergeCell ref="AB8:AB9"/>
    <mergeCell ref="AC8:AC9"/>
    <mergeCell ref="AD8:AD9"/>
    <mergeCell ref="AE8:AE9"/>
    <mergeCell ref="U8:U9"/>
    <mergeCell ref="V8:V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BG8:BG9"/>
    <mergeCell ref="BH8:BH9"/>
    <mergeCell ref="BI8:BI9"/>
    <mergeCell ref="BJ8:BJ9"/>
    <mergeCell ref="AY8:AY9"/>
    <mergeCell ref="AZ8:AZ9"/>
    <mergeCell ref="BA8:BA9"/>
    <mergeCell ref="BB8:BB9"/>
    <mergeCell ref="BC8:BC9"/>
    <mergeCell ref="BD8:BD9"/>
    <mergeCell ref="BQ8:BQ9"/>
    <mergeCell ref="BR8:BR9"/>
    <mergeCell ref="BS8:BS9"/>
    <mergeCell ref="BT8:BT9"/>
    <mergeCell ref="BU8:BU9"/>
    <mergeCell ref="BV8:BV9"/>
    <mergeCell ref="BK8:BK9"/>
    <mergeCell ref="BL8:BL9"/>
    <mergeCell ref="BM8:BM9"/>
    <mergeCell ref="BN8:BN9"/>
    <mergeCell ref="BO8:BO9"/>
    <mergeCell ref="BP8:BP9"/>
    <mergeCell ref="CJ7:CJ9"/>
    <mergeCell ref="CC8:CC9"/>
    <mergeCell ref="CD8:CD9"/>
    <mergeCell ref="CE8:CE9"/>
    <mergeCell ref="CF8:CF9"/>
    <mergeCell ref="CG8:CG9"/>
    <mergeCell ref="BW8:BW9"/>
    <mergeCell ref="BX8:BX9"/>
    <mergeCell ref="BY8:BY9"/>
    <mergeCell ref="BZ8:BZ9"/>
    <mergeCell ref="CA8:CA9"/>
    <mergeCell ref="CB8:CB9"/>
    <mergeCell ref="BS7:BW7"/>
    <mergeCell ref="BX7:CB7"/>
    <mergeCell ref="CH7:CH9"/>
    <mergeCell ref="CI7:CI9"/>
  </mergeCells>
  <pageMargins left="0.23622047244094491" right="0.23622047244094491" top="0.55118110236220474" bottom="0.35433070866141736" header="0.31496062992125984" footer="0.31496062992125984"/>
  <pageSetup paperSize="256" scale="69" fitToWidth="4" fitToHeight="4" orientation="landscape" horizontalDpi="4294967293" r:id="rId1"/>
  <colBreaks count="1" manualBreakCount="1">
    <brk id="39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A33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15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7.7</v>
      </c>
      <c r="G9" s="7">
        <v>8</v>
      </c>
      <c r="H9" s="7">
        <v>7.5</v>
      </c>
      <c r="I9" s="7">
        <v>7.5</v>
      </c>
      <c r="J9" s="7">
        <v>8.1</v>
      </c>
      <c r="K9" s="6">
        <f t="shared" ref="K9:K54" si="0">AVERAGE(F9:J9)</f>
        <v>7.76</v>
      </c>
      <c r="L9" s="6">
        <f t="shared" ref="L9:L54" si="1">40%*K9</f>
        <v>3.1040000000000001</v>
      </c>
      <c r="M9" s="6">
        <v>7.75</v>
      </c>
      <c r="N9" s="6">
        <f t="shared" ref="N9:N54" si="2">60%*M9</f>
        <v>4.6499999999999995</v>
      </c>
      <c r="O9" s="6">
        <f t="shared" ref="O9:O54" si="3">N9+L9</f>
        <v>7.7539999999999996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6.2</v>
      </c>
      <c r="G10" s="7">
        <v>6</v>
      </c>
      <c r="H10" s="7">
        <v>7</v>
      </c>
      <c r="I10" s="7">
        <v>7</v>
      </c>
      <c r="J10" s="7">
        <v>6.5</v>
      </c>
      <c r="K10" s="6">
        <f t="shared" si="0"/>
        <v>6.5400000000000009</v>
      </c>
      <c r="L10" s="6">
        <f t="shared" si="1"/>
        <v>2.6160000000000005</v>
      </c>
      <c r="M10" s="6">
        <v>4.75</v>
      </c>
      <c r="N10" s="6">
        <f t="shared" si="2"/>
        <v>2.85</v>
      </c>
      <c r="O10" s="6">
        <f t="shared" si="3"/>
        <v>5.4660000000000011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6.2</v>
      </c>
      <c r="G11" s="7">
        <v>7</v>
      </c>
      <c r="H11" s="7">
        <v>7</v>
      </c>
      <c r="I11" s="7">
        <v>7</v>
      </c>
      <c r="J11" s="7">
        <v>7.1</v>
      </c>
      <c r="K11" s="6">
        <f t="shared" si="0"/>
        <v>6.8599999999999994</v>
      </c>
      <c r="L11" s="6">
        <f t="shared" si="1"/>
        <v>2.7439999999999998</v>
      </c>
      <c r="M11" s="6">
        <v>6</v>
      </c>
      <c r="N11" s="6">
        <f t="shared" si="2"/>
        <v>3.5999999999999996</v>
      </c>
      <c r="O11" s="6">
        <f t="shared" si="3"/>
        <v>6.3439999999999994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7.4</v>
      </c>
      <c r="G12" s="7">
        <v>7</v>
      </c>
      <c r="H12" s="7">
        <v>7</v>
      </c>
      <c r="I12" s="7">
        <v>7.5</v>
      </c>
      <c r="J12" s="7">
        <v>6.8</v>
      </c>
      <c r="K12" s="6">
        <f t="shared" si="0"/>
        <v>7.1399999999999988</v>
      </c>
      <c r="L12" s="6">
        <f t="shared" si="1"/>
        <v>2.8559999999999999</v>
      </c>
      <c r="M12" s="6">
        <v>6.25</v>
      </c>
      <c r="N12" s="6">
        <f t="shared" si="2"/>
        <v>3.75</v>
      </c>
      <c r="O12" s="6">
        <f t="shared" si="3"/>
        <v>6.6059999999999999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6.3</v>
      </c>
      <c r="G13" s="7">
        <v>6.5</v>
      </c>
      <c r="H13" s="7">
        <v>6.7</v>
      </c>
      <c r="I13" s="7">
        <v>7</v>
      </c>
      <c r="J13" s="7">
        <v>7</v>
      </c>
      <c r="K13" s="6">
        <f t="shared" si="0"/>
        <v>6.7</v>
      </c>
      <c r="L13" s="6">
        <f t="shared" si="1"/>
        <v>2.68</v>
      </c>
      <c r="M13" s="6">
        <v>5.75</v>
      </c>
      <c r="N13" s="6">
        <f t="shared" si="2"/>
        <v>3.4499999999999997</v>
      </c>
      <c r="O13" s="6">
        <f t="shared" si="3"/>
        <v>6.13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6.6</v>
      </c>
      <c r="G14" s="7">
        <v>6.5</v>
      </c>
      <c r="H14" s="7">
        <v>6.6</v>
      </c>
      <c r="I14" s="7">
        <v>6.8</v>
      </c>
      <c r="J14" s="7">
        <v>6.7</v>
      </c>
      <c r="K14" s="6">
        <f t="shared" si="0"/>
        <v>6.6400000000000006</v>
      </c>
      <c r="L14" s="6">
        <f t="shared" si="1"/>
        <v>2.6560000000000006</v>
      </c>
      <c r="M14" s="6">
        <v>3.25</v>
      </c>
      <c r="N14" s="6">
        <f t="shared" si="2"/>
        <v>1.95</v>
      </c>
      <c r="O14" s="6">
        <f t="shared" si="3"/>
        <v>4.6060000000000008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</v>
      </c>
      <c r="G15" s="7">
        <v>6.5</v>
      </c>
      <c r="H15" s="7">
        <v>6.6</v>
      </c>
      <c r="I15" s="7">
        <v>7.5</v>
      </c>
      <c r="J15" s="7">
        <v>7.5</v>
      </c>
      <c r="K15" s="6">
        <f t="shared" si="0"/>
        <v>7.0200000000000005</v>
      </c>
      <c r="L15" s="6">
        <f t="shared" si="1"/>
        <v>2.8080000000000003</v>
      </c>
      <c r="M15" s="6">
        <v>6.75</v>
      </c>
      <c r="N15" s="6">
        <f t="shared" si="2"/>
        <v>4.05</v>
      </c>
      <c r="O15" s="6">
        <f t="shared" si="3"/>
        <v>6.8580000000000005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7.8</v>
      </c>
      <c r="G16" s="7">
        <v>8</v>
      </c>
      <c r="H16" s="7">
        <v>7</v>
      </c>
      <c r="I16" s="7">
        <v>7</v>
      </c>
      <c r="J16" s="7">
        <v>7.9</v>
      </c>
      <c r="K16" s="6">
        <f t="shared" si="0"/>
        <v>7.5400000000000009</v>
      </c>
      <c r="L16" s="6">
        <f t="shared" si="1"/>
        <v>3.0160000000000005</v>
      </c>
      <c r="M16" s="6">
        <v>6.75</v>
      </c>
      <c r="N16" s="6">
        <f t="shared" si="2"/>
        <v>4.05</v>
      </c>
      <c r="O16" s="6">
        <f t="shared" si="3"/>
        <v>7.0660000000000007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6.6</v>
      </c>
      <c r="G17" s="7">
        <v>7</v>
      </c>
      <c r="H17" s="7">
        <v>7</v>
      </c>
      <c r="I17" s="7">
        <v>7</v>
      </c>
      <c r="J17" s="7">
        <v>6.5</v>
      </c>
      <c r="K17" s="6">
        <f t="shared" si="0"/>
        <v>6.82</v>
      </c>
      <c r="L17" s="6">
        <f t="shared" si="1"/>
        <v>2.7280000000000002</v>
      </c>
      <c r="M17" s="6">
        <v>4.75</v>
      </c>
      <c r="N17" s="6">
        <f t="shared" si="2"/>
        <v>2.85</v>
      </c>
      <c r="O17" s="6">
        <f t="shared" si="3"/>
        <v>5.5780000000000003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</v>
      </c>
      <c r="G18" s="7">
        <v>8.1999999999999993</v>
      </c>
      <c r="H18" s="7">
        <v>8</v>
      </c>
      <c r="I18" s="7">
        <v>8</v>
      </c>
      <c r="J18" s="7">
        <v>8.5</v>
      </c>
      <c r="K18" s="6">
        <f t="shared" si="0"/>
        <v>8.16</v>
      </c>
      <c r="L18" s="6">
        <f t="shared" si="1"/>
        <v>3.2640000000000002</v>
      </c>
      <c r="M18" s="6">
        <v>7</v>
      </c>
      <c r="N18" s="6">
        <f t="shared" si="2"/>
        <v>4.2</v>
      </c>
      <c r="O18" s="6">
        <f t="shared" si="3"/>
        <v>7.4640000000000004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7.9</v>
      </c>
      <c r="G19" s="7">
        <v>7</v>
      </c>
      <c r="H19" s="7">
        <v>7</v>
      </c>
      <c r="I19" s="7">
        <v>7</v>
      </c>
      <c r="J19" s="7">
        <v>7.4</v>
      </c>
      <c r="K19" s="6">
        <f t="shared" si="0"/>
        <v>7.26</v>
      </c>
      <c r="L19" s="6">
        <f t="shared" si="1"/>
        <v>2.9039999999999999</v>
      </c>
      <c r="M19" s="6">
        <v>4</v>
      </c>
      <c r="N19" s="6">
        <f t="shared" si="2"/>
        <v>2.4</v>
      </c>
      <c r="O19" s="6">
        <f t="shared" si="3"/>
        <v>5.3040000000000003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6.8</v>
      </c>
      <c r="G20" s="7">
        <v>7.5</v>
      </c>
      <c r="H20" s="7">
        <v>7</v>
      </c>
      <c r="I20" s="7">
        <v>7</v>
      </c>
      <c r="J20" s="7">
        <v>7.4</v>
      </c>
      <c r="K20" s="6">
        <f t="shared" si="0"/>
        <v>7.1400000000000006</v>
      </c>
      <c r="L20" s="6">
        <f t="shared" si="1"/>
        <v>2.8560000000000003</v>
      </c>
      <c r="M20" s="6">
        <v>6.75</v>
      </c>
      <c r="N20" s="6">
        <f t="shared" si="2"/>
        <v>4.05</v>
      </c>
      <c r="O20" s="6">
        <f t="shared" si="3"/>
        <v>6.9060000000000006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7.7</v>
      </c>
      <c r="G21" s="7">
        <v>8</v>
      </c>
      <c r="H21" s="7">
        <v>7.6</v>
      </c>
      <c r="I21" s="7">
        <v>7.5</v>
      </c>
      <c r="J21" s="7">
        <v>8</v>
      </c>
      <c r="K21" s="6">
        <f t="shared" si="0"/>
        <v>7.76</v>
      </c>
      <c r="L21" s="6">
        <f t="shared" si="1"/>
        <v>3.1040000000000001</v>
      </c>
      <c r="M21" s="6">
        <v>7.5</v>
      </c>
      <c r="N21" s="6">
        <f t="shared" si="2"/>
        <v>4.5</v>
      </c>
      <c r="O21" s="6">
        <f t="shared" si="3"/>
        <v>7.6040000000000001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8</v>
      </c>
      <c r="H22" s="7">
        <v>7.3</v>
      </c>
      <c r="I22" s="7">
        <v>7.5</v>
      </c>
      <c r="J22" s="7">
        <v>7.3</v>
      </c>
      <c r="K22" s="6">
        <f t="shared" si="0"/>
        <v>7.62</v>
      </c>
      <c r="L22" s="6">
        <f t="shared" si="1"/>
        <v>3.048</v>
      </c>
      <c r="M22" s="6">
        <v>5.75</v>
      </c>
      <c r="N22" s="6">
        <f t="shared" si="2"/>
        <v>3.4499999999999997</v>
      </c>
      <c r="O22" s="6">
        <f t="shared" si="3"/>
        <v>6.4979999999999993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6.2</v>
      </c>
      <c r="G23" s="7">
        <v>7</v>
      </c>
      <c r="H23" s="7">
        <v>7</v>
      </c>
      <c r="I23" s="7">
        <v>7</v>
      </c>
      <c r="J23" s="7">
        <v>7.7</v>
      </c>
      <c r="K23" s="6">
        <f t="shared" si="0"/>
        <v>6.9799999999999995</v>
      </c>
      <c r="L23" s="6">
        <f t="shared" si="1"/>
        <v>2.7919999999999998</v>
      </c>
      <c r="M23" s="6">
        <v>5.25</v>
      </c>
      <c r="N23" s="6">
        <f t="shared" si="2"/>
        <v>3.15</v>
      </c>
      <c r="O23" s="6">
        <f t="shared" si="3"/>
        <v>5.9420000000000002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6.5</v>
      </c>
      <c r="G24" s="7">
        <v>7</v>
      </c>
      <c r="H24" s="7">
        <v>7</v>
      </c>
      <c r="I24" s="7">
        <v>7.5</v>
      </c>
      <c r="J24" s="7">
        <v>7.9</v>
      </c>
      <c r="K24" s="6">
        <f t="shared" si="0"/>
        <v>7.18</v>
      </c>
      <c r="L24" s="6">
        <f t="shared" si="1"/>
        <v>2.8719999999999999</v>
      </c>
      <c r="M24" s="6">
        <v>5</v>
      </c>
      <c r="N24" s="6">
        <f t="shared" si="2"/>
        <v>3</v>
      </c>
      <c r="O24" s="6">
        <f t="shared" si="3"/>
        <v>5.8719999999999999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7.8</v>
      </c>
      <c r="G25" s="7">
        <v>7.5</v>
      </c>
      <c r="H25" s="7">
        <v>7.4</v>
      </c>
      <c r="I25" s="7">
        <v>7.5</v>
      </c>
      <c r="J25" s="7">
        <v>8.1</v>
      </c>
      <c r="K25" s="6">
        <f t="shared" si="0"/>
        <v>7.660000000000001</v>
      </c>
      <c r="L25" s="6">
        <f t="shared" si="1"/>
        <v>3.0640000000000005</v>
      </c>
      <c r="M25" s="6">
        <v>4</v>
      </c>
      <c r="N25" s="6">
        <f t="shared" si="2"/>
        <v>2.4</v>
      </c>
      <c r="O25" s="6">
        <f t="shared" si="3"/>
        <v>5.4640000000000004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</v>
      </c>
      <c r="H26" s="7">
        <v>6.7</v>
      </c>
      <c r="I26" s="7">
        <v>7.5</v>
      </c>
      <c r="J26" s="7">
        <v>7.4</v>
      </c>
      <c r="K26" s="6">
        <f t="shared" si="0"/>
        <v>7.12</v>
      </c>
      <c r="L26" s="6">
        <f t="shared" si="1"/>
        <v>2.8480000000000003</v>
      </c>
      <c r="M26" s="6">
        <v>6</v>
      </c>
      <c r="N26" s="6">
        <f t="shared" si="2"/>
        <v>3.5999999999999996</v>
      </c>
      <c r="O26" s="6">
        <f t="shared" si="3"/>
        <v>6.4480000000000004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7.1</v>
      </c>
      <c r="G27" s="7">
        <v>6.5</v>
      </c>
      <c r="H27" s="7">
        <v>6.8</v>
      </c>
      <c r="I27" s="7">
        <v>7</v>
      </c>
      <c r="J27" s="7">
        <v>7.5</v>
      </c>
      <c r="K27" s="6">
        <f t="shared" si="0"/>
        <v>6.9799999999999995</v>
      </c>
      <c r="L27" s="6">
        <f t="shared" si="1"/>
        <v>2.7919999999999998</v>
      </c>
      <c r="M27" s="6">
        <v>7</v>
      </c>
      <c r="N27" s="6">
        <f t="shared" si="2"/>
        <v>4.2</v>
      </c>
      <c r="O27" s="6">
        <f t="shared" si="3"/>
        <v>6.992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6.6</v>
      </c>
      <c r="G28" s="7">
        <v>7</v>
      </c>
      <c r="H28" s="7">
        <v>6.8</v>
      </c>
      <c r="I28" s="7">
        <v>7</v>
      </c>
      <c r="J28" s="7">
        <v>6.9</v>
      </c>
      <c r="K28" s="6">
        <f t="shared" si="0"/>
        <v>6.8599999999999994</v>
      </c>
      <c r="L28" s="6">
        <f t="shared" si="1"/>
        <v>2.7439999999999998</v>
      </c>
      <c r="M28" s="6">
        <v>5.5</v>
      </c>
      <c r="N28" s="6">
        <f t="shared" si="2"/>
        <v>3.3</v>
      </c>
      <c r="O28" s="6">
        <f t="shared" si="3"/>
        <v>6.0439999999999996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8.6</v>
      </c>
      <c r="G29" s="7">
        <v>8</v>
      </c>
      <c r="H29" s="7">
        <v>7</v>
      </c>
      <c r="I29" s="7">
        <v>7.5</v>
      </c>
      <c r="J29" s="7">
        <v>7.6</v>
      </c>
      <c r="K29" s="6">
        <f t="shared" si="0"/>
        <v>7.74</v>
      </c>
      <c r="L29" s="6">
        <f t="shared" si="1"/>
        <v>3.0960000000000001</v>
      </c>
      <c r="M29" s="6">
        <v>9.5</v>
      </c>
      <c r="N29" s="6">
        <f t="shared" si="2"/>
        <v>5.7</v>
      </c>
      <c r="O29" s="6">
        <f t="shared" si="3"/>
        <v>8.7959999999999994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7.7</v>
      </c>
      <c r="G30" s="7">
        <v>7.5</v>
      </c>
      <c r="H30" s="7">
        <v>6.7</v>
      </c>
      <c r="I30" s="7">
        <v>6.8</v>
      </c>
      <c r="J30" s="7">
        <v>6.5</v>
      </c>
      <c r="K30" s="6">
        <f t="shared" si="0"/>
        <v>7.0400000000000009</v>
      </c>
      <c r="L30" s="6">
        <f t="shared" si="1"/>
        <v>2.8160000000000007</v>
      </c>
      <c r="M30" s="6">
        <v>7.25</v>
      </c>
      <c r="N30" s="6">
        <f t="shared" si="2"/>
        <v>4.3499999999999996</v>
      </c>
      <c r="O30" s="6">
        <f t="shared" si="3"/>
        <v>7.1660000000000004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6.3</v>
      </c>
      <c r="G31" s="7">
        <v>6.5</v>
      </c>
      <c r="H31" s="7">
        <v>6.6</v>
      </c>
      <c r="I31" s="7">
        <v>7</v>
      </c>
      <c r="J31" s="7">
        <v>7.2</v>
      </c>
      <c r="K31" s="6">
        <f t="shared" si="0"/>
        <v>6.7200000000000006</v>
      </c>
      <c r="L31" s="6">
        <f t="shared" si="1"/>
        <v>2.6880000000000006</v>
      </c>
      <c r="M31" s="6">
        <v>3.25</v>
      </c>
      <c r="N31" s="6">
        <f t="shared" si="2"/>
        <v>1.95</v>
      </c>
      <c r="O31" s="6">
        <f t="shared" si="3"/>
        <v>4.6380000000000008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6.5</v>
      </c>
      <c r="I32" s="7">
        <v>6.5</v>
      </c>
      <c r="J32" s="7">
        <v>6.9</v>
      </c>
      <c r="K32" s="6">
        <f t="shared" si="0"/>
        <v>6.38</v>
      </c>
      <c r="L32" s="6">
        <f t="shared" si="1"/>
        <v>2.552</v>
      </c>
      <c r="M32" s="6">
        <v>3.75</v>
      </c>
      <c r="N32" s="6">
        <f t="shared" si="2"/>
        <v>2.25</v>
      </c>
      <c r="O32" s="6">
        <f t="shared" si="3"/>
        <v>4.8019999999999996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</v>
      </c>
      <c r="G33" s="7">
        <v>7.5</v>
      </c>
      <c r="H33" s="7">
        <v>7</v>
      </c>
      <c r="I33" s="7">
        <v>7.5</v>
      </c>
      <c r="J33" s="7">
        <v>8</v>
      </c>
      <c r="K33" s="6">
        <f t="shared" si="0"/>
        <v>7.2</v>
      </c>
      <c r="L33" s="6">
        <f t="shared" si="1"/>
        <v>2.8800000000000003</v>
      </c>
      <c r="M33" s="6">
        <v>6.75</v>
      </c>
      <c r="N33" s="6">
        <f t="shared" si="2"/>
        <v>4.05</v>
      </c>
      <c r="O33" s="6">
        <f t="shared" si="3"/>
        <v>6.93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6.6</v>
      </c>
      <c r="I34" s="7">
        <v>6.5</v>
      </c>
      <c r="J34" s="7">
        <v>6.5</v>
      </c>
      <c r="K34" s="6">
        <f t="shared" si="0"/>
        <v>6.42</v>
      </c>
      <c r="L34" s="6">
        <f t="shared" si="1"/>
        <v>2.5680000000000001</v>
      </c>
      <c r="M34" s="6">
        <v>4.25</v>
      </c>
      <c r="N34" s="6">
        <f t="shared" si="2"/>
        <v>2.5499999999999998</v>
      </c>
      <c r="O34" s="6">
        <f t="shared" si="3"/>
        <v>5.1180000000000003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7.6</v>
      </c>
      <c r="G35" s="7">
        <v>6.5</v>
      </c>
      <c r="H35" s="7">
        <v>7.5</v>
      </c>
      <c r="I35" s="7">
        <v>7</v>
      </c>
      <c r="J35" s="7">
        <v>6</v>
      </c>
      <c r="K35" s="6">
        <f t="shared" si="0"/>
        <v>6.92</v>
      </c>
      <c r="L35" s="6">
        <f t="shared" si="1"/>
        <v>2.7680000000000002</v>
      </c>
      <c r="M35" s="6">
        <v>3</v>
      </c>
      <c r="N35" s="6">
        <f t="shared" si="2"/>
        <v>1.7999999999999998</v>
      </c>
      <c r="O35" s="6">
        <f t="shared" si="3"/>
        <v>4.5679999999999996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</v>
      </c>
      <c r="H36" s="7">
        <v>6.8</v>
      </c>
      <c r="I36" s="7">
        <v>6.8</v>
      </c>
      <c r="J36" s="7">
        <v>6.5</v>
      </c>
      <c r="K36" s="6">
        <f t="shared" si="0"/>
        <v>6.5200000000000005</v>
      </c>
      <c r="L36" s="6">
        <f t="shared" si="1"/>
        <v>2.6080000000000005</v>
      </c>
      <c r="M36" s="6">
        <v>3.75</v>
      </c>
      <c r="N36" s="6">
        <f t="shared" si="2"/>
        <v>2.25</v>
      </c>
      <c r="O36" s="6">
        <f t="shared" si="3"/>
        <v>4.8580000000000005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7</v>
      </c>
      <c r="H37" s="7">
        <v>6.6</v>
      </c>
      <c r="I37" s="7">
        <v>6</v>
      </c>
      <c r="J37" s="7">
        <v>6.5</v>
      </c>
      <c r="K37" s="6">
        <f t="shared" si="0"/>
        <v>6.4799999999999995</v>
      </c>
      <c r="L37" s="6">
        <f t="shared" si="1"/>
        <v>2.5920000000000001</v>
      </c>
      <c r="M37" s="6">
        <v>2.75</v>
      </c>
      <c r="N37" s="6">
        <f t="shared" si="2"/>
        <v>1.65</v>
      </c>
      <c r="O37" s="6">
        <f t="shared" si="3"/>
        <v>4.242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</v>
      </c>
      <c r="G38" s="7">
        <v>6.5</v>
      </c>
      <c r="H38" s="7">
        <v>6.7</v>
      </c>
      <c r="I38" s="7">
        <v>6.5</v>
      </c>
      <c r="J38" s="7">
        <v>6.7</v>
      </c>
      <c r="K38" s="6">
        <f t="shared" si="0"/>
        <v>6.68</v>
      </c>
      <c r="L38" s="6">
        <f t="shared" si="1"/>
        <v>2.6720000000000002</v>
      </c>
      <c r="M38" s="6">
        <v>4.5</v>
      </c>
      <c r="N38" s="6">
        <f t="shared" si="2"/>
        <v>2.6999999999999997</v>
      </c>
      <c r="O38" s="6">
        <f t="shared" si="3"/>
        <v>5.3719999999999999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6.3</v>
      </c>
      <c r="G39" s="7">
        <v>6.5</v>
      </c>
      <c r="H39" s="7">
        <v>6.5</v>
      </c>
      <c r="I39" s="7">
        <v>6.5</v>
      </c>
      <c r="J39" s="7">
        <v>6.5</v>
      </c>
      <c r="K39" s="6">
        <f t="shared" si="0"/>
        <v>6.4599999999999991</v>
      </c>
      <c r="L39" s="6">
        <f t="shared" si="1"/>
        <v>2.5839999999999996</v>
      </c>
      <c r="M39" s="6">
        <v>2.5</v>
      </c>
      <c r="N39" s="6">
        <f t="shared" si="2"/>
        <v>1.5</v>
      </c>
      <c r="O39" s="6">
        <f t="shared" si="3"/>
        <v>4.0839999999999996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7.2</v>
      </c>
      <c r="G40" s="7">
        <v>6.5</v>
      </c>
      <c r="H40" s="7">
        <v>6.7</v>
      </c>
      <c r="I40" s="7">
        <v>6.5</v>
      </c>
      <c r="J40" s="7">
        <v>6.7</v>
      </c>
      <c r="K40" s="6">
        <f t="shared" si="0"/>
        <v>6.7200000000000006</v>
      </c>
      <c r="L40" s="6">
        <f t="shared" si="1"/>
        <v>2.6880000000000006</v>
      </c>
      <c r="M40" s="6">
        <v>3.25</v>
      </c>
      <c r="N40" s="6">
        <f t="shared" si="2"/>
        <v>1.95</v>
      </c>
      <c r="O40" s="6">
        <f t="shared" si="3"/>
        <v>4.6380000000000008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6.4</v>
      </c>
      <c r="G41" s="7">
        <v>6.5</v>
      </c>
      <c r="H41" s="7">
        <v>6.6</v>
      </c>
      <c r="I41" s="7">
        <v>6.5</v>
      </c>
      <c r="J41" s="7">
        <v>6.6</v>
      </c>
      <c r="K41" s="6">
        <f t="shared" si="0"/>
        <v>6.5200000000000005</v>
      </c>
      <c r="L41" s="6">
        <f t="shared" si="1"/>
        <v>2.6080000000000005</v>
      </c>
      <c r="M41" s="6">
        <v>3.25</v>
      </c>
      <c r="N41" s="6">
        <f t="shared" si="2"/>
        <v>1.95</v>
      </c>
      <c r="O41" s="6">
        <f t="shared" si="3"/>
        <v>4.5580000000000007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7.1</v>
      </c>
      <c r="G42" s="7">
        <v>6.5</v>
      </c>
      <c r="H42" s="7">
        <v>6.6</v>
      </c>
      <c r="I42" s="7">
        <v>6.7</v>
      </c>
      <c r="J42" s="7">
        <v>6.5</v>
      </c>
      <c r="K42" s="6">
        <f t="shared" si="0"/>
        <v>6.68</v>
      </c>
      <c r="L42" s="6">
        <f t="shared" si="1"/>
        <v>2.6720000000000002</v>
      </c>
      <c r="M42" s="6">
        <v>3.75</v>
      </c>
      <c r="N42" s="6">
        <f t="shared" si="2"/>
        <v>2.25</v>
      </c>
      <c r="O42" s="6">
        <f t="shared" si="3"/>
        <v>4.9220000000000006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6.6</v>
      </c>
      <c r="I43" s="7">
        <v>6.5</v>
      </c>
      <c r="J43" s="7">
        <v>6.5</v>
      </c>
      <c r="K43" s="6">
        <f t="shared" si="0"/>
        <v>6.32</v>
      </c>
      <c r="L43" s="6">
        <f t="shared" si="1"/>
        <v>2.5280000000000005</v>
      </c>
      <c r="M43" s="6">
        <v>4</v>
      </c>
      <c r="N43" s="6">
        <f t="shared" si="2"/>
        <v>2.4</v>
      </c>
      <c r="O43" s="6">
        <f t="shared" si="3"/>
        <v>4.9280000000000008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</v>
      </c>
      <c r="G44" s="7">
        <v>7</v>
      </c>
      <c r="H44" s="7">
        <v>7</v>
      </c>
      <c r="I44" s="7">
        <v>7</v>
      </c>
      <c r="J44" s="7">
        <v>8</v>
      </c>
      <c r="K44" s="6">
        <f t="shared" si="0"/>
        <v>7.2</v>
      </c>
      <c r="L44" s="6">
        <f t="shared" si="1"/>
        <v>2.8800000000000003</v>
      </c>
      <c r="M44" s="6">
        <v>5</v>
      </c>
      <c r="N44" s="6">
        <f t="shared" si="2"/>
        <v>3</v>
      </c>
      <c r="O44" s="6">
        <f t="shared" si="3"/>
        <v>5.8800000000000008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</v>
      </c>
      <c r="G45" s="7">
        <v>7.5</v>
      </c>
      <c r="H45" s="7">
        <v>7.3</v>
      </c>
      <c r="I45" s="7">
        <v>8</v>
      </c>
      <c r="J45" s="7">
        <v>8.6999999999999993</v>
      </c>
      <c r="K45" s="6">
        <f t="shared" si="0"/>
        <v>7.7</v>
      </c>
      <c r="L45" s="6">
        <f t="shared" si="1"/>
        <v>3.08</v>
      </c>
      <c r="M45" s="6">
        <v>5.25</v>
      </c>
      <c r="N45" s="6">
        <f t="shared" si="2"/>
        <v>3.15</v>
      </c>
      <c r="O45" s="6">
        <f t="shared" si="3"/>
        <v>6.23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7.8</v>
      </c>
      <c r="G46" s="7">
        <v>6.5</v>
      </c>
      <c r="H46" s="7">
        <v>6.7</v>
      </c>
      <c r="I46" s="7">
        <v>6.5</v>
      </c>
      <c r="J46" s="7">
        <v>6.8</v>
      </c>
      <c r="K46" s="6">
        <f t="shared" si="0"/>
        <v>6.8599999999999994</v>
      </c>
      <c r="L46" s="6">
        <f t="shared" si="1"/>
        <v>2.7439999999999998</v>
      </c>
      <c r="M46" s="6">
        <v>5.5</v>
      </c>
      <c r="N46" s="6">
        <f t="shared" si="2"/>
        <v>3.3</v>
      </c>
      <c r="O46" s="6">
        <f t="shared" si="3"/>
        <v>6.0439999999999996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6.2</v>
      </c>
      <c r="G47" s="7">
        <v>7.5</v>
      </c>
      <c r="H47" s="7">
        <v>6.6</v>
      </c>
      <c r="I47" s="7">
        <v>6.6</v>
      </c>
      <c r="J47" s="7">
        <v>6.6</v>
      </c>
      <c r="K47" s="6">
        <f t="shared" si="0"/>
        <v>6.7</v>
      </c>
      <c r="L47" s="6">
        <f t="shared" si="1"/>
        <v>2.68</v>
      </c>
      <c r="M47" s="6">
        <v>4.75</v>
      </c>
      <c r="N47" s="6">
        <f t="shared" si="2"/>
        <v>2.85</v>
      </c>
      <c r="O47" s="6">
        <f t="shared" si="3"/>
        <v>5.53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6.8</v>
      </c>
      <c r="J48" s="7">
        <v>6.5</v>
      </c>
      <c r="K48" s="6">
        <f t="shared" si="0"/>
        <v>6.4800000000000013</v>
      </c>
      <c r="L48" s="6">
        <f t="shared" si="1"/>
        <v>2.5920000000000005</v>
      </c>
      <c r="M48" s="6">
        <v>3.25</v>
      </c>
      <c r="N48" s="6">
        <f t="shared" si="2"/>
        <v>1.95</v>
      </c>
      <c r="O48" s="6">
        <f t="shared" si="3"/>
        <v>4.5420000000000007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7</v>
      </c>
      <c r="H49" s="7">
        <v>6.6</v>
      </c>
      <c r="I49" s="7">
        <v>6.5</v>
      </c>
      <c r="J49" s="7">
        <v>6.5</v>
      </c>
      <c r="K49" s="6">
        <f t="shared" si="0"/>
        <v>6.5200000000000005</v>
      </c>
      <c r="L49" s="6">
        <f t="shared" si="1"/>
        <v>2.6080000000000005</v>
      </c>
      <c r="M49" s="6">
        <v>3.75</v>
      </c>
      <c r="N49" s="6">
        <f t="shared" si="2"/>
        <v>2.25</v>
      </c>
      <c r="O49" s="6">
        <f t="shared" si="3"/>
        <v>4.8580000000000005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6.5</v>
      </c>
      <c r="H50" s="7">
        <v>6</v>
      </c>
      <c r="I50" s="7">
        <v>6</v>
      </c>
      <c r="J50" s="7">
        <v>7.4</v>
      </c>
      <c r="K50" s="6">
        <f t="shared" si="0"/>
        <v>6.38</v>
      </c>
      <c r="L50" s="6">
        <f t="shared" si="1"/>
        <v>2.552</v>
      </c>
      <c r="M50" s="6">
        <v>4.75</v>
      </c>
      <c r="N50" s="6">
        <f t="shared" si="2"/>
        <v>2.85</v>
      </c>
      <c r="O50" s="6">
        <f t="shared" si="3"/>
        <v>5.4020000000000001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7.5</v>
      </c>
      <c r="G51" s="7">
        <v>7</v>
      </c>
      <c r="H51" s="7">
        <v>6.8</v>
      </c>
      <c r="I51" s="7">
        <v>6.8</v>
      </c>
      <c r="J51" s="7">
        <v>8.4</v>
      </c>
      <c r="K51" s="6">
        <f t="shared" si="0"/>
        <v>7.3</v>
      </c>
      <c r="L51" s="6">
        <f t="shared" si="1"/>
        <v>2.92</v>
      </c>
      <c r="M51" s="6">
        <v>4.5</v>
      </c>
      <c r="N51" s="6">
        <f t="shared" si="2"/>
        <v>2.6999999999999997</v>
      </c>
      <c r="O51" s="6">
        <f t="shared" si="3"/>
        <v>5.6199999999999992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7.3</v>
      </c>
      <c r="G52" s="7">
        <v>7.5</v>
      </c>
      <c r="H52" s="7">
        <v>6.6</v>
      </c>
      <c r="I52" s="7">
        <v>6.8</v>
      </c>
      <c r="J52" s="7">
        <v>7</v>
      </c>
      <c r="K52" s="6">
        <f t="shared" si="0"/>
        <v>7.0400000000000009</v>
      </c>
      <c r="L52" s="6">
        <f t="shared" si="1"/>
        <v>2.8160000000000007</v>
      </c>
      <c r="M52" s="6">
        <v>4.5</v>
      </c>
      <c r="N52" s="6">
        <f t="shared" si="2"/>
        <v>2.6999999999999997</v>
      </c>
      <c r="O52" s="6">
        <f t="shared" si="3"/>
        <v>5.516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6.4</v>
      </c>
      <c r="G53" s="7">
        <v>6</v>
      </c>
      <c r="H53" s="7">
        <v>6.7</v>
      </c>
      <c r="I53" s="7">
        <v>6.8</v>
      </c>
      <c r="J53" s="7">
        <v>6.5</v>
      </c>
      <c r="K53" s="6">
        <f t="shared" si="0"/>
        <v>6.4800000000000013</v>
      </c>
      <c r="L53" s="6">
        <f t="shared" si="1"/>
        <v>2.5920000000000005</v>
      </c>
      <c r="M53" s="6">
        <v>3.5</v>
      </c>
      <c r="N53" s="6">
        <f t="shared" si="2"/>
        <v>2.1</v>
      </c>
      <c r="O53" s="6">
        <f t="shared" si="3"/>
        <v>4.6920000000000002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6.6</v>
      </c>
      <c r="G54" s="7">
        <v>6.5</v>
      </c>
      <c r="H54" s="7">
        <v>6.7</v>
      </c>
      <c r="I54" s="7">
        <v>7</v>
      </c>
      <c r="J54" s="7">
        <v>6.5</v>
      </c>
      <c r="K54" s="6">
        <f t="shared" si="0"/>
        <v>6.6599999999999993</v>
      </c>
      <c r="L54" s="6">
        <f t="shared" si="1"/>
        <v>2.6639999999999997</v>
      </c>
      <c r="M54" s="6">
        <v>4.25</v>
      </c>
      <c r="N54" s="6">
        <f t="shared" si="2"/>
        <v>2.5499999999999998</v>
      </c>
      <c r="O54" s="6">
        <f t="shared" si="3"/>
        <v>5.2139999999999995</v>
      </c>
    </row>
  </sheetData>
  <sheetProtection algorithmName="SHA-512" hashValue="jjxyEesnV1DrwriSPeeNrBqS9O4sRZXgVSYgChS7DZZbNXJ4cHGdXqNGH/kGDHNq83g5x+jniLXyVV6Njn8z0Q==" saltValue="QSZk4TSmcLO2fPngSbLMog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A33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16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7.8</v>
      </c>
      <c r="G9" s="7">
        <v>8.8000000000000007</v>
      </c>
      <c r="H9" s="7">
        <v>7</v>
      </c>
      <c r="I9" s="7">
        <v>6.8</v>
      </c>
      <c r="J9" s="7">
        <v>9.6</v>
      </c>
      <c r="K9" s="6">
        <f t="shared" ref="K9:K54" si="0">AVERAGE(F9:J9)</f>
        <v>8</v>
      </c>
      <c r="L9" s="6">
        <f t="shared" ref="L9:L54" si="1">40%*K9</f>
        <v>3.2</v>
      </c>
      <c r="M9" s="6">
        <v>9</v>
      </c>
      <c r="N9" s="6">
        <f t="shared" ref="N9:N54" si="2">60%*M9</f>
        <v>5.3999999999999995</v>
      </c>
      <c r="O9" s="6">
        <f t="shared" ref="O9:O54" si="3">N9+L9</f>
        <v>8.6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7.8</v>
      </c>
      <c r="G10" s="7">
        <v>7</v>
      </c>
      <c r="H10" s="7">
        <v>6.5</v>
      </c>
      <c r="I10" s="7">
        <v>6</v>
      </c>
      <c r="J10" s="7">
        <v>8.3000000000000007</v>
      </c>
      <c r="K10" s="6">
        <f t="shared" si="0"/>
        <v>7.12</v>
      </c>
      <c r="L10" s="6">
        <f t="shared" si="1"/>
        <v>2.8480000000000003</v>
      </c>
      <c r="M10" s="6">
        <v>7.25</v>
      </c>
      <c r="N10" s="6">
        <f t="shared" si="2"/>
        <v>4.3499999999999996</v>
      </c>
      <c r="O10" s="6">
        <f t="shared" si="3"/>
        <v>7.1980000000000004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</v>
      </c>
      <c r="G11" s="7">
        <v>7.3</v>
      </c>
      <c r="H11" s="7">
        <v>7.5</v>
      </c>
      <c r="I11" s="7">
        <v>6.8</v>
      </c>
      <c r="J11" s="7">
        <v>9.6</v>
      </c>
      <c r="K11" s="6">
        <f t="shared" si="0"/>
        <v>7.44</v>
      </c>
      <c r="L11" s="6">
        <f t="shared" si="1"/>
        <v>2.9760000000000004</v>
      </c>
      <c r="M11" s="6">
        <v>8.5</v>
      </c>
      <c r="N11" s="6">
        <f t="shared" si="2"/>
        <v>5.0999999999999996</v>
      </c>
      <c r="O11" s="6">
        <f t="shared" si="3"/>
        <v>8.0760000000000005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6.8</v>
      </c>
      <c r="H12" s="7">
        <v>6.2</v>
      </c>
      <c r="I12" s="7">
        <v>6</v>
      </c>
      <c r="J12" s="7">
        <v>6.5</v>
      </c>
      <c r="K12" s="6">
        <f t="shared" si="0"/>
        <v>6.3</v>
      </c>
      <c r="L12" s="6">
        <f t="shared" si="1"/>
        <v>2.52</v>
      </c>
      <c r="M12" s="6">
        <v>4.75</v>
      </c>
      <c r="N12" s="6">
        <f t="shared" si="2"/>
        <v>2.85</v>
      </c>
      <c r="O12" s="6">
        <f t="shared" si="3"/>
        <v>5.37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6.5</v>
      </c>
      <c r="G13" s="7">
        <v>7.5</v>
      </c>
      <c r="H13" s="7">
        <v>7</v>
      </c>
      <c r="I13" s="7">
        <v>6</v>
      </c>
      <c r="J13" s="7">
        <v>9.1</v>
      </c>
      <c r="K13" s="6">
        <f t="shared" si="0"/>
        <v>7.2200000000000006</v>
      </c>
      <c r="L13" s="6">
        <f t="shared" si="1"/>
        <v>2.8880000000000003</v>
      </c>
      <c r="M13" s="6">
        <v>7.5</v>
      </c>
      <c r="N13" s="6">
        <f t="shared" si="2"/>
        <v>4.5</v>
      </c>
      <c r="O13" s="6">
        <f t="shared" si="3"/>
        <v>7.3879999999999999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</v>
      </c>
      <c r="G14" s="7">
        <v>6.9</v>
      </c>
      <c r="H14" s="7">
        <v>6.5</v>
      </c>
      <c r="I14" s="7">
        <v>6</v>
      </c>
      <c r="J14" s="7">
        <v>6.6</v>
      </c>
      <c r="K14" s="6">
        <f t="shared" si="0"/>
        <v>6.4</v>
      </c>
      <c r="L14" s="6">
        <f t="shared" si="1"/>
        <v>2.5600000000000005</v>
      </c>
      <c r="M14" s="6">
        <v>6.25</v>
      </c>
      <c r="N14" s="6">
        <f t="shared" si="2"/>
        <v>3.75</v>
      </c>
      <c r="O14" s="6">
        <f t="shared" si="3"/>
        <v>6.3100000000000005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</v>
      </c>
      <c r="G15" s="7">
        <v>7</v>
      </c>
      <c r="H15" s="7">
        <v>6.6</v>
      </c>
      <c r="I15" s="7">
        <v>6</v>
      </c>
      <c r="J15" s="7">
        <v>8.8000000000000007</v>
      </c>
      <c r="K15" s="6">
        <f t="shared" si="0"/>
        <v>6.8800000000000008</v>
      </c>
      <c r="L15" s="6">
        <f t="shared" si="1"/>
        <v>2.7520000000000007</v>
      </c>
      <c r="M15" s="6">
        <v>7.5</v>
      </c>
      <c r="N15" s="6">
        <f t="shared" si="2"/>
        <v>4.5</v>
      </c>
      <c r="O15" s="6">
        <f t="shared" si="3"/>
        <v>7.2520000000000007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7.5</v>
      </c>
      <c r="G16" s="7">
        <v>8.5</v>
      </c>
      <c r="H16" s="7">
        <v>9</v>
      </c>
      <c r="I16" s="7">
        <v>6.5</v>
      </c>
      <c r="J16" s="7">
        <v>9.5</v>
      </c>
      <c r="K16" s="6">
        <f t="shared" si="0"/>
        <v>8.1999999999999993</v>
      </c>
      <c r="L16" s="6">
        <f t="shared" si="1"/>
        <v>3.28</v>
      </c>
      <c r="M16" s="6">
        <v>7.5</v>
      </c>
      <c r="N16" s="6">
        <f t="shared" si="2"/>
        <v>4.5</v>
      </c>
      <c r="O16" s="6">
        <f t="shared" si="3"/>
        <v>7.7799999999999994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6.5</v>
      </c>
      <c r="H17" s="7">
        <v>7.5</v>
      </c>
      <c r="I17" s="7">
        <v>7.3</v>
      </c>
      <c r="J17" s="7">
        <v>8.6</v>
      </c>
      <c r="K17" s="6">
        <f t="shared" si="0"/>
        <v>7.38</v>
      </c>
      <c r="L17" s="6">
        <f t="shared" si="1"/>
        <v>2.952</v>
      </c>
      <c r="M17" s="6">
        <v>8.5</v>
      </c>
      <c r="N17" s="6">
        <f t="shared" si="2"/>
        <v>5.0999999999999996</v>
      </c>
      <c r="O17" s="6">
        <f t="shared" si="3"/>
        <v>8.0519999999999996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9</v>
      </c>
      <c r="H18" s="7">
        <v>9.1999999999999993</v>
      </c>
      <c r="I18" s="7">
        <v>7.5</v>
      </c>
      <c r="J18" s="7">
        <v>8.6</v>
      </c>
      <c r="K18" s="6">
        <f t="shared" si="0"/>
        <v>8.4600000000000009</v>
      </c>
      <c r="L18" s="6">
        <f t="shared" si="1"/>
        <v>3.3840000000000003</v>
      </c>
      <c r="M18" s="6">
        <v>9</v>
      </c>
      <c r="N18" s="6">
        <f t="shared" si="2"/>
        <v>5.3999999999999995</v>
      </c>
      <c r="O18" s="6">
        <f t="shared" si="3"/>
        <v>8.7839999999999989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6.5</v>
      </c>
      <c r="G19" s="7">
        <v>8</v>
      </c>
      <c r="H19" s="7">
        <v>9</v>
      </c>
      <c r="I19" s="7">
        <v>6</v>
      </c>
      <c r="J19" s="7">
        <v>8.6</v>
      </c>
      <c r="K19" s="6">
        <f t="shared" si="0"/>
        <v>7.62</v>
      </c>
      <c r="L19" s="6">
        <f t="shared" si="1"/>
        <v>3.048</v>
      </c>
      <c r="M19" s="6">
        <v>7.25</v>
      </c>
      <c r="N19" s="6">
        <f t="shared" si="2"/>
        <v>4.3499999999999996</v>
      </c>
      <c r="O19" s="6">
        <f t="shared" si="3"/>
        <v>7.3979999999999997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</v>
      </c>
      <c r="G20" s="7">
        <v>8</v>
      </c>
      <c r="H20" s="7">
        <v>7</v>
      </c>
      <c r="I20" s="7">
        <v>6</v>
      </c>
      <c r="J20" s="7">
        <v>7.4</v>
      </c>
      <c r="K20" s="6">
        <f t="shared" si="0"/>
        <v>6.88</v>
      </c>
      <c r="L20" s="6">
        <f t="shared" si="1"/>
        <v>2.7520000000000002</v>
      </c>
      <c r="M20" s="6">
        <v>7.5</v>
      </c>
      <c r="N20" s="6">
        <f t="shared" si="2"/>
        <v>4.5</v>
      </c>
      <c r="O20" s="6">
        <f t="shared" si="3"/>
        <v>7.2520000000000007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8.9</v>
      </c>
      <c r="H21" s="7">
        <v>9.1999999999999993</v>
      </c>
      <c r="I21" s="7">
        <v>7.3</v>
      </c>
      <c r="J21" s="7">
        <v>9.3000000000000007</v>
      </c>
      <c r="K21" s="6">
        <f t="shared" si="0"/>
        <v>8.5400000000000009</v>
      </c>
      <c r="L21" s="6">
        <f t="shared" si="1"/>
        <v>3.4160000000000004</v>
      </c>
      <c r="M21" s="6">
        <v>8.5</v>
      </c>
      <c r="N21" s="6">
        <f t="shared" si="2"/>
        <v>5.0999999999999996</v>
      </c>
      <c r="O21" s="6">
        <f t="shared" si="3"/>
        <v>8.516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8.5</v>
      </c>
      <c r="G22" s="7">
        <v>8</v>
      </c>
      <c r="H22" s="7">
        <v>7.5</v>
      </c>
      <c r="I22" s="7">
        <v>6</v>
      </c>
      <c r="J22" s="7">
        <v>8.4</v>
      </c>
      <c r="K22" s="6">
        <f t="shared" si="0"/>
        <v>7.68</v>
      </c>
      <c r="L22" s="6">
        <f t="shared" si="1"/>
        <v>3.0720000000000001</v>
      </c>
      <c r="M22" s="6">
        <v>8.25</v>
      </c>
      <c r="N22" s="6">
        <f t="shared" si="2"/>
        <v>4.95</v>
      </c>
      <c r="O22" s="6">
        <f t="shared" si="3"/>
        <v>8.0220000000000002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</v>
      </c>
      <c r="G23" s="7">
        <v>7</v>
      </c>
      <c r="H23" s="7">
        <v>7</v>
      </c>
      <c r="I23" s="7">
        <v>6.5</v>
      </c>
      <c r="J23" s="7">
        <v>8.6</v>
      </c>
      <c r="K23" s="6">
        <f t="shared" si="0"/>
        <v>7.2200000000000006</v>
      </c>
      <c r="L23" s="6">
        <f t="shared" si="1"/>
        <v>2.8880000000000003</v>
      </c>
      <c r="M23" s="6">
        <v>7.5</v>
      </c>
      <c r="N23" s="6">
        <f t="shared" si="2"/>
        <v>4.5</v>
      </c>
      <c r="O23" s="6">
        <f t="shared" si="3"/>
        <v>7.3879999999999999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</v>
      </c>
      <c r="G24" s="7">
        <v>7.5</v>
      </c>
      <c r="H24" s="7">
        <v>7</v>
      </c>
      <c r="I24" s="7">
        <v>6</v>
      </c>
      <c r="J24" s="7">
        <v>8.4</v>
      </c>
      <c r="K24" s="6">
        <f t="shared" si="0"/>
        <v>6.9799999999999995</v>
      </c>
      <c r="L24" s="6">
        <f t="shared" si="1"/>
        <v>2.7919999999999998</v>
      </c>
      <c r="M24" s="6">
        <v>8</v>
      </c>
      <c r="N24" s="6">
        <f t="shared" si="2"/>
        <v>4.8</v>
      </c>
      <c r="O24" s="6">
        <f t="shared" si="3"/>
        <v>7.5919999999999996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7.8</v>
      </c>
      <c r="G25" s="7">
        <v>7.5</v>
      </c>
      <c r="H25" s="7">
        <v>7.4</v>
      </c>
      <c r="I25" s="7">
        <v>7.5</v>
      </c>
      <c r="J25" s="7">
        <v>8.1</v>
      </c>
      <c r="K25" s="6">
        <f t="shared" si="0"/>
        <v>7.660000000000001</v>
      </c>
      <c r="L25" s="6">
        <f t="shared" si="1"/>
        <v>3.0640000000000005</v>
      </c>
      <c r="M25" s="6">
        <v>7</v>
      </c>
      <c r="N25" s="6">
        <f t="shared" si="2"/>
        <v>4.2</v>
      </c>
      <c r="O25" s="6">
        <f t="shared" si="3"/>
        <v>7.2640000000000011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7.2</v>
      </c>
      <c r="H26" s="7">
        <v>6.5</v>
      </c>
      <c r="I26" s="7">
        <v>7.5</v>
      </c>
      <c r="J26" s="7">
        <v>8.6</v>
      </c>
      <c r="K26" s="6">
        <f t="shared" si="0"/>
        <v>7.3599999999999994</v>
      </c>
      <c r="L26" s="6">
        <f t="shared" si="1"/>
        <v>2.944</v>
      </c>
      <c r="M26" s="6">
        <v>7.25</v>
      </c>
      <c r="N26" s="6">
        <f t="shared" si="2"/>
        <v>4.3499999999999996</v>
      </c>
      <c r="O26" s="6">
        <f t="shared" si="3"/>
        <v>7.2939999999999996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7.9</v>
      </c>
      <c r="H27" s="7">
        <v>8</v>
      </c>
      <c r="I27" s="7">
        <v>6.8</v>
      </c>
      <c r="J27" s="7">
        <v>8.6999999999999993</v>
      </c>
      <c r="K27" s="6">
        <f t="shared" si="0"/>
        <v>7.58</v>
      </c>
      <c r="L27" s="6">
        <f t="shared" si="1"/>
        <v>3.032</v>
      </c>
      <c r="M27" s="6">
        <v>8.25</v>
      </c>
      <c r="N27" s="6">
        <f t="shared" si="2"/>
        <v>4.95</v>
      </c>
      <c r="O27" s="6">
        <f t="shared" si="3"/>
        <v>7.9820000000000002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</v>
      </c>
      <c r="G28" s="7">
        <v>7.5</v>
      </c>
      <c r="H28" s="7">
        <v>7</v>
      </c>
      <c r="I28" s="7">
        <v>6</v>
      </c>
      <c r="J28" s="7">
        <v>7.3</v>
      </c>
      <c r="K28" s="6">
        <f t="shared" si="0"/>
        <v>6.76</v>
      </c>
      <c r="L28" s="6">
        <f t="shared" si="1"/>
        <v>2.7040000000000002</v>
      </c>
      <c r="M28" s="6">
        <v>7.5</v>
      </c>
      <c r="N28" s="6">
        <f t="shared" si="2"/>
        <v>4.5</v>
      </c>
      <c r="O28" s="6">
        <f t="shared" si="3"/>
        <v>7.2040000000000006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8.6999999999999993</v>
      </c>
      <c r="H29" s="7">
        <v>9</v>
      </c>
      <c r="I29" s="7">
        <v>7.8</v>
      </c>
      <c r="J29" s="7">
        <v>8.6</v>
      </c>
      <c r="K29" s="6">
        <f t="shared" si="0"/>
        <v>8.32</v>
      </c>
      <c r="L29" s="6">
        <f t="shared" si="1"/>
        <v>3.3280000000000003</v>
      </c>
      <c r="M29" s="6">
        <v>9.5</v>
      </c>
      <c r="N29" s="6">
        <f t="shared" si="2"/>
        <v>5.7</v>
      </c>
      <c r="O29" s="6">
        <f t="shared" si="3"/>
        <v>9.0280000000000005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7.6</v>
      </c>
      <c r="G30" s="7">
        <v>8.5</v>
      </c>
      <c r="H30" s="7">
        <v>8.6999999999999993</v>
      </c>
      <c r="I30" s="7">
        <v>6</v>
      </c>
      <c r="J30" s="7">
        <v>8.4</v>
      </c>
      <c r="K30" s="6">
        <f t="shared" si="0"/>
        <v>7.8400000000000007</v>
      </c>
      <c r="L30" s="6">
        <f t="shared" si="1"/>
        <v>3.1360000000000006</v>
      </c>
      <c r="M30" s="6">
        <v>7.25</v>
      </c>
      <c r="N30" s="6">
        <f t="shared" si="2"/>
        <v>4.3499999999999996</v>
      </c>
      <c r="O30" s="6">
        <f t="shared" si="3"/>
        <v>7.4860000000000007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8.5</v>
      </c>
      <c r="H31" s="7">
        <v>8.6999999999999993</v>
      </c>
      <c r="I31" s="7">
        <v>6</v>
      </c>
      <c r="J31" s="7">
        <v>7.7</v>
      </c>
      <c r="K31" s="6">
        <f t="shared" si="0"/>
        <v>7.68</v>
      </c>
      <c r="L31" s="6">
        <f t="shared" si="1"/>
        <v>3.0720000000000001</v>
      </c>
      <c r="M31" s="6">
        <v>4.75</v>
      </c>
      <c r="N31" s="6">
        <f t="shared" si="2"/>
        <v>2.85</v>
      </c>
      <c r="O31" s="6">
        <f t="shared" si="3"/>
        <v>5.9220000000000006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6.5</v>
      </c>
      <c r="I32" s="7">
        <v>6.3</v>
      </c>
      <c r="J32" s="7">
        <v>6.5</v>
      </c>
      <c r="K32" s="6">
        <f t="shared" si="0"/>
        <v>6.26</v>
      </c>
      <c r="L32" s="6">
        <f t="shared" si="1"/>
        <v>2.504</v>
      </c>
      <c r="M32" s="6">
        <v>3.5</v>
      </c>
      <c r="N32" s="6">
        <f t="shared" si="2"/>
        <v>2.1</v>
      </c>
      <c r="O32" s="6">
        <f t="shared" si="3"/>
        <v>4.6040000000000001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</v>
      </c>
      <c r="G33" s="7">
        <v>8</v>
      </c>
      <c r="H33" s="7">
        <v>7</v>
      </c>
      <c r="I33" s="7">
        <v>6.3</v>
      </c>
      <c r="J33" s="7">
        <v>7</v>
      </c>
      <c r="K33" s="6">
        <f t="shared" si="0"/>
        <v>6.8599999999999994</v>
      </c>
      <c r="L33" s="6">
        <f t="shared" si="1"/>
        <v>2.7439999999999998</v>
      </c>
      <c r="M33" s="6">
        <v>6.25</v>
      </c>
      <c r="N33" s="6">
        <f t="shared" si="2"/>
        <v>3.75</v>
      </c>
      <c r="O33" s="6">
        <f t="shared" si="3"/>
        <v>6.4939999999999998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6.7</v>
      </c>
      <c r="H34" s="7">
        <v>6.3</v>
      </c>
      <c r="I34" s="7">
        <v>6.3</v>
      </c>
      <c r="J34" s="7">
        <v>6.5</v>
      </c>
      <c r="K34" s="6">
        <f t="shared" si="0"/>
        <v>6.36</v>
      </c>
      <c r="L34" s="6">
        <f t="shared" si="1"/>
        <v>2.5440000000000005</v>
      </c>
      <c r="M34" s="6">
        <v>7.5</v>
      </c>
      <c r="N34" s="6">
        <f t="shared" si="2"/>
        <v>4.5</v>
      </c>
      <c r="O34" s="6">
        <f t="shared" si="3"/>
        <v>7.0440000000000005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6.9</v>
      </c>
      <c r="H35" s="7">
        <v>6.5</v>
      </c>
      <c r="I35" s="7">
        <v>6.3</v>
      </c>
      <c r="J35" s="7">
        <v>6.5</v>
      </c>
      <c r="K35" s="6">
        <f t="shared" si="0"/>
        <v>6.44</v>
      </c>
      <c r="L35" s="6">
        <f t="shared" si="1"/>
        <v>2.5760000000000005</v>
      </c>
      <c r="M35" s="6">
        <v>5.5</v>
      </c>
      <c r="N35" s="6">
        <f t="shared" si="2"/>
        <v>3.3</v>
      </c>
      <c r="O35" s="6">
        <f t="shared" si="3"/>
        <v>5.8760000000000003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</v>
      </c>
      <c r="G36" s="7">
        <v>6.8</v>
      </c>
      <c r="H36" s="7">
        <v>6.5</v>
      </c>
      <c r="I36" s="7">
        <v>6.3</v>
      </c>
      <c r="J36" s="7">
        <v>7.3</v>
      </c>
      <c r="K36" s="6">
        <f t="shared" si="0"/>
        <v>6.58</v>
      </c>
      <c r="L36" s="6">
        <f t="shared" si="1"/>
        <v>2.6320000000000001</v>
      </c>
      <c r="M36" s="6">
        <v>6</v>
      </c>
      <c r="N36" s="6">
        <f t="shared" si="2"/>
        <v>3.5999999999999996</v>
      </c>
      <c r="O36" s="6">
        <f t="shared" si="3"/>
        <v>6.2319999999999993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6.7</v>
      </c>
      <c r="H37" s="7">
        <v>6.3</v>
      </c>
      <c r="I37" s="7">
        <v>6.3</v>
      </c>
      <c r="J37" s="7">
        <v>7</v>
      </c>
      <c r="K37" s="6">
        <f t="shared" si="0"/>
        <v>6.56</v>
      </c>
      <c r="L37" s="6">
        <f t="shared" si="1"/>
        <v>2.6240000000000001</v>
      </c>
      <c r="M37" s="6">
        <v>5.75</v>
      </c>
      <c r="N37" s="6">
        <f t="shared" si="2"/>
        <v>3.4499999999999997</v>
      </c>
      <c r="O37" s="6">
        <f t="shared" si="3"/>
        <v>6.0739999999999998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7.4</v>
      </c>
      <c r="H38" s="7">
        <v>6.7</v>
      </c>
      <c r="I38" s="7">
        <v>6.3</v>
      </c>
      <c r="J38" s="7">
        <v>7</v>
      </c>
      <c r="K38" s="6">
        <f t="shared" si="0"/>
        <v>6.6800000000000015</v>
      </c>
      <c r="L38" s="6">
        <f t="shared" si="1"/>
        <v>2.6720000000000006</v>
      </c>
      <c r="M38" s="6">
        <v>4.25</v>
      </c>
      <c r="N38" s="6">
        <f t="shared" si="2"/>
        <v>2.5499999999999998</v>
      </c>
      <c r="O38" s="6">
        <f t="shared" si="3"/>
        <v>5.2220000000000004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5.9</v>
      </c>
      <c r="H39" s="7">
        <v>6.5</v>
      </c>
      <c r="I39" s="7">
        <v>6.3</v>
      </c>
      <c r="J39" s="7">
        <v>6.5</v>
      </c>
      <c r="K39" s="6">
        <f t="shared" si="0"/>
        <v>6.24</v>
      </c>
      <c r="L39" s="6">
        <f t="shared" si="1"/>
        <v>2.4960000000000004</v>
      </c>
      <c r="M39" s="6">
        <v>5.5</v>
      </c>
      <c r="N39" s="6">
        <f t="shared" si="2"/>
        <v>3.3</v>
      </c>
      <c r="O39" s="6">
        <f t="shared" si="3"/>
        <v>5.7960000000000003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6.5</v>
      </c>
      <c r="H40" s="7">
        <v>6.3</v>
      </c>
      <c r="I40" s="7">
        <v>6.2</v>
      </c>
      <c r="J40" s="7">
        <v>6.5</v>
      </c>
      <c r="K40" s="6">
        <f t="shared" si="0"/>
        <v>6.3</v>
      </c>
      <c r="L40" s="6">
        <f t="shared" si="1"/>
        <v>2.52</v>
      </c>
      <c r="M40" s="6">
        <v>5.25</v>
      </c>
      <c r="N40" s="6">
        <f t="shared" si="2"/>
        <v>3.15</v>
      </c>
      <c r="O40" s="6">
        <f t="shared" si="3"/>
        <v>5.67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6.5</v>
      </c>
      <c r="H41" s="7">
        <v>6.3</v>
      </c>
      <c r="I41" s="7">
        <v>6.2</v>
      </c>
      <c r="J41" s="7">
        <v>6.5</v>
      </c>
      <c r="K41" s="6">
        <f t="shared" si="0"/>
        <v>6.3</v>
      </c>
      <c r="L41" s="6">
        <f t="shared" si="1"/>
        <v>2.52</v>
      </c>
      <c r="M41" s="6">
        <v>4.25</v>
      </c>
      <c r="N41" s="6">
        <f t="shared" si="2"/>
        <v>2.5499999999999998</v>
      </c>
      <c r="O41" s="6">
        <f t="shared" si="3"/>
        <v>5.07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5.5</v>
      </c>
      <c r="G42" s="7">
        <v>6.8</v>
      </c>
      <c r="H42" s="7">
        <v>6.6</v>
      </c>
      <c r="I42" s="7">
        <v>6.2</v>
      </c>
      <c r="J42" s="7">
        <v>6.5</v>
      </c>
      <c r="K42" s="6">
        <f t="shared" si="0"/>
        <v>6.3199999999999994</v>
      </c>
      <c r="L42" s="6">
        <f t="shared" si="1"/>
        <v>2.528</v>
      </c>
      <c r="M42" s="6">
        <v>4.5</v>
      </c>
      <c r="N42" s="6">
        <f t="shared" si="2"/>
        <v>2.6999999999999997</v>
      </c>
      <c r="O42" s="6">
        <f t="shared" si="3"/>
        <v>5.2279999999999998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5.8</v>
      </c>
      <c r="G43" s="7">
        <v>6.8</v>
      </c>
      <c r="H43" s="7">
        <v>6.3</v>
      </c>
      <c r="I43" s="7">
        <v>6.2</v>
      </c>
      <c r="J43" s="7">
        <v>6.5</v>
      </c>
      <c r="K43" s="6">
        <f t="shared" si="0"/>
        <v>6.3199999999999994</v>
      </c>
      <c r="L43" s="6">
        <f t="shared" si="1"/>
        <v>2.528</v>
      </c>
      <c r="M43" s="6">
        <v>3.5</v>
      </c>
      <c r="N43" s="6">
        <f t="shared" si="2"/>
        <v>2.1</v>
      </c>
      <c r="O43" s="6">
        <f t="shared" si="3"/>
        <v>4.6280000000000001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7</v>
      </c>
      <c r="I44" s="7">
        <v>6.2</v>
      </c>
      <c r="J44" s="7">
        <v>7</v>
      </c>
      <c r="K44" s="6">
        <f t="shared" si="0"/>
        <v>6.5400000000000009</v>
      </c>
      <c r="L44" s="6">
        <f t="shared" si="1"/>
        <v>2.6160000000000005</v>
      </c>
      <c r="M44" s="6">
        <v>4</v>
      </c>
      <c r="N44" s="6">
        <f t="shared" si="2"/>
        <v>2.4</v>
      </c>
      <c r="O44" s="6">
        <f t="shared" si="3"/>
        <v>5.016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</v>
      </c>
      <c r="G45" s="7">
        <v>6.5</v>
      </c>
      <c r="H45" s="7">
        <v>7.5</v>
      </c>
      <c r="I45" s="7">
        <v>6.2</v>
      </c>
      <c r="J45" s="7">
        <v>8.5</v>
      </c>
      <c r="K45" s="6">
        <f t="shared" si="0"/>
        <v>6.94</v>
      </c>
      <c r="L45" s="6">
        <f t="shared" si="1"/>
        <v>2.7760000000000002</v>
      </c>
      <c r="M45" s="6">
        <v>5.5</v>
      </c>
      <c r="N45" s="6">
        <f t="shared" si="2"/>
        <v>3.3</v>
      </c>
      <c r="O45" s="6">
        <f t="shared" si="3"/>
        <v>6.0760000000000005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5.5</v>
      </c>
      <c r="G46" s="7">
        <v>7.6</v>
      </c>
      <c r="H46" s="7">
        <v>7</v>
      </c>
      <c r="I46" s="7">
        <v>6.2</v>
      </c>
      <c r="J46" s="7">
        <v>6.5</v>
      </c>
      <c r="K46" s="6">
        <f t="shared" si="0"/>
        <v>6.56</v>
      </c>
      <c r="L46" s="6">
        <f t="shared" si="1"/>
        <v>2.6240000000000001</v>
      </c>
      <c r="M46" s="6">
        <v>4.25</v>
      </c>
      <c r="N46" s="6">
        <f t="shared" si="2"/>
        <v>2.5499999999999998</v>
      </c>
      <c r="O46" s="6">
        <f t="shared" si="3"/>
        <v>5.1739999999999995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6.9</v>
      </c>
      <c r="H47" s="7">
        <v>6.5</v>
      </c>
      <c r="I47" s="7">
        <v>6.2</v>
      </c>
      <c r="J47" s="7">
        <v>6.5</v>
      </c>
      <c r="K47" s="6">
        <f t="shared" si="0"/>
        <v>6.419999999999999</v>
      </c>
      <c r="L47" s="6">
        <f t="shared" si="1"/>
        <v>2.5679999999999996</v>
      </c>
      <c r="M47" s="6">
        <v>4.75</v>
      </c>
      <c r="N47" s="6">
        <f t="shared" si="2"/>
        <v>2.85</v>
      </c>
      <c r="O47" s="6">
        <f t="shared" si="3"/>
        <v>5.4179999999999993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6.2</v>
      </c>
      <c r="J48" s="7">
        <v>6.5</v>
      </c>
      <c r="K48" s="6">
        <f t="shared" si="0"/>
        <v>6.36</v>
      </c>
      <c r="L48" s="6">
        <f t="shared" si="1"/>
        <v>2.5440000000000005</v>
      </c>
      <c r="M48" s="6">
        <v>4.25</v>
      </c>
      <c r="N48" s="6">
        <f t="shared" si="2"/>
        <v>2.5499999999999998</v>
      </c>
      <c r="O48" s="6">
        <f t="shared" si="3"/>
        <v>5.0940000000000003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5.8</v>
      </c>
      <c r="G49" s="7">
        <v>6.5</v>
      </c>
      <c r="H49" s="7">
        <v>6.6</v>
      </c>
      <c r="I49" s="7">
        <v>6.2</v>
      </c>
      <c r="J49" s="7">
        <v>6.5</v>
      </c>
      <c r="K49" s="6">
        <f t="shared" si="0"/>
        <v>6.3199999999999994</v>
      </c>
      <c r="L49" s="6">
        <f t="shared" si="1"/>
        <v>2.528</v>
      </c>
      <c r="M49" s="6">
        <v>3.75</v>
      </c>
      <c r="N49" s="6">
        <f t="shared" si="2"/>
        <v>2.25</v>
      </c>
      <c r="O49" s="6">
        <f t="shared" si="3"/>
        <v>4.7780000000000005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</v>
      </c>
      <c r="I50" s="7">
        <v>5.4</v>
      </c>
      <c r="J50" s="7">
        <v>7</v>
      </c>
      <c r="K50" s="6">
        <f t="shared" si="0"/>
        <v>6.08</v>
      </c>
      <c r="L50" s="6">
        <f t="shared" si="1"/>
        <v>2.4320000000000004</v>
      </c>
      <c r="M50" s="6">
        <v>6.5</v>
      </c>
      <c r="N50" s="6">
        <f t="shared" si="2"/>
        <v>3.9</v>
      </c>
      <c r="O50" s="6">
        <f t="shared" si="3"/>
        <v>6.3320000000000007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6.5</v>
      </c>
      <c r="I51" s="7">
        <v>6.2</v>
      </c>
      <c r="J51" s="7">
        <v>7</v>
      </c>
      <c r="K51" s="6">
        <f t="shared" si="0"/>
        <v>6.34</v>
      </c>
      <c r="L51" s="6">
        <f t="shared" si="1"/>
        <v>2.536</v>
      </c>
      <c r="M51" s="6">
        <v>5.5</v>
      </c>
      <c r="N51" s="6">
        <f t="shared" si="2"/>
        <v>3.3</v>
      </c>
      <c r="O51" s="6">
        <f t="shared" si="3"/>
        <v>5.8360000000000003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6.5</v>
      </c>
      <c r="G52" s="7">
        <v>7.5</v>
      </c>
      <c r="H52" s="7">
        <v>7</v>
      </c>
      <c r="I52" s="7">
        <v>6.2</v>
      </c>
      <c r="J52" s="7">
        <v>7.5</v>
      </c>
      <c r="K52" s="6">
        <f t="shared" si="0"/>
        <v>6.94</v>
      </c>
      <c r="L52" s="6">
        <f t="shared" si="1"/>
        <v>2.7760000000000002</v>
      </c>
      <c r="M52" s="6">
        <v>6.25</v>
      </c>
      <c r="N52" s="6">
        <f t="shared" si="2"/>
        <v>3.75</v>
      </c>
      <c r="O52" s="6">
        <f t="shared" si="3"/>
        <v>6.5259999999999998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6.7</v>
      </c>
      <c r="H53" s="7">
        <v>6.5</v>
      </c>
      <c r="I53" s="7">
        <v>6.2</v>
      </c>
      <c r="J53" s="7">
        <v>6.5</v>
      </c>
      <c r="K53" s="6">
        <f t="shared" si="0"/>
        <v>6.38</v>
      </c>
      <c r="L53" s="6">
        <f t="shared" si="1"/>
        <v>2.552</v>
      </c>
      <c r="M53" s="6">
        <v>5</v>
      </c>
      <c r="N53" s="6">
        <f t="shared" si="2"/>
        <v>3</v>
      </c>
      <c r="O53" s="6">
        <f t="shared" si="3"/>
        <v>5.5519999999999996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7</v>
      </c>
      <c r="H54" s="7">
        <v>7</v>
      </c>
      <c r="I54" s="7">
        <v>6.2</v>
      </c>
      <c r="J54" s="7">
        <v>8.5</v>
      </c>
      <c r="K54" s="6">
        <f t="shared" si="0"/>
        <v>6.94</v>
      </c>
      <c r="L54" s="6">
        <f t="shared" si="1"/>
        <v>2.7760000000000002</v>
      </c>
      <c r="M54" s="6">
        <v>5.5</v>
      </c>
      <c r="N54" s="6">
        <f t="shared" si="2"/>
        <v>3.3</v>
      </c>
      <c r="O54" s="6">
        <f t="shared" si="3"/>
        <v>6.0760000000000005</v>
      </c>
    </row>
  </sheetData>
  <sheetProtection algorithmName="SHA-512" hashValue="JL12uXEjBmlbS53z2GS0wZHSYXtbYQdN53Y4lQaHW5kWQHmOvOgmr4w7Lb3s6OEiIY8jsGU+80sCBIR8O/k7Lg==" saltValue="fVG+zKf6gQ39qoK/toXnHA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A32" zoomScale="85" zoomScaleNormal="100" zoomScaleSheetLayoutView="85" workbookViewId="0">
      <selection activeCell="M41" sqref="M41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17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</v>
      </c>
      <c r="G9" s="7">
        <v>7</v>
      </c>
      <c r="H9" s="7">
        <v>7</v>
      </c>
      <c r="I9" s="7">
        <v>6</v>
      </c>
      <c r="J9" s="7">
        <v>7.2</v>
      </c>
      <c r="K9" s="6">
        <f t="shared" ref="K9:K54" si="0">AVERAGE(F9:J9)</f>
        <v>6.94</v>
      </c>
      <c r="L9" s="6">
        <f t="shared" ref="L9:L54" si="1">40%*K9</f>
        <v>2.7760000000000002</v>
      </c>
      <c r="M9" s="6">
        <v>6.2</v>
      </c>
      <c r="N9" s="6">
        <f t="shared" ref="N9:N54" si="2">60%*M9</f>
        <v>3.7199999999999998</v>
      </c>
      <c r="O9" s="6">
        <f t="shared" ref="O9:O54" si="3">N9+L9</f>
        <v>6.4960000000000004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7.3</v>
      </c>
      <c r="G10" s="7">
        <v>6.7</v>
      </c>
      <c r="H10" s="7">
        <v>6.3</v>
      </c>
      <c r="I10" s="7">
        <v>6</v>
      </c>
      <c r="J10" s="7">
        <v>7</v>
      </c>
      <c r="K10" s="6">
        <f t="shared" si="0"/>
        <v>6.6599999999999993</v>
      </c>
      <c r="L10" s="6">
        <f t="shared" si="1"/>
        <v>2.6639999999999997</v>
      </c>
      <c r="M10" s="6">
        <v>6</v>
      </c>
      <c r="N10" s="6">
        <f t="shared" si="2"/>
        <v>3.5999999999999996</v>
      </c>
      <c r="O10" s="6">
        <f t="shared" si="3"/>
        <v>6.2639999999999993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</v>
      </c>
      <c r="H11" s="7">
        <v>6.8</v>
      </c>
      <c r="I11" s="7">
        <v>6.3</v>
      </c>
      <c r="J11" s="7">
        <v>7.2</v>
      </c>
      <c r="K11" s="6">
        <f t="shared" si="0"/>
        <v>6.8600000000000012</v>
      </c>
      <c r="L11" s="6">
        <f t="shared" si="1"/>
        <v>2.7440000000000007</v>
      </c>
      <c r="M11" s="6">
        <v>7.2</v>
      </c>
      <c r="N11" s="6">
        <f t="shared" si="2"/>
        <v>4.32</v>
      </c>
      <c r="O11" s="6">
        <f t="shared" si="3"/>
        <v>7.0640000000000009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6.2</v>
      </c>
      <c r="H12" s="7">
        <v>6</v>
      </c>
      <c r="I12" s="7">
        <v>6</v>
      </c>
      <c r="J12" s="7">
        <v>6.5</v>
      </c>
      <c r="K12" s="6">
        <f t="shared" si="0"/>
        <v>6.24</v>
      </c>
      <c r="L12" s="6">
        <f t="shared" si="1"/>
        <v>2.4960000000000004</v>
      </c>
      <c r="M12" s="6">
        <v>6</v>
      </c>
      <c r="N12" s="6">
        <f t="shared" si="2"/>
        <v>3.5999999999999996</v>
      </c>
      <c r="O12" s="6">
        <f t="shared" si="3"/>
        <v>6.0960000000000001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7.9</v>
      </c>
      <c r="G13" s="7">
        <v>7</v>
      </c>
      <c r="H13" s="7">
        <v>6.5</v>
      </c>
      <c r="I13" s="7">
        <v>6</v>
      </c>
      <c r="J13" s="7">
        <v>7.6</v>
      </c>
      <c r="K13" s="6">
        <f t="shared" si="0"/>
        <v>7</v>
      </c>
      <c r="L13" s="6">
        <f t="shared" si="1"/>
        <v>2.8000000000000003</v>
      </c>
      <c r="M13" s="6">
        <v>6.4</v>
      </c>
      <c r="N13" s="6">
        <f t="shared" si="2"/>
        <v>3.84</v>
      </c>
      <c r="O13" s="6">
        <f t="shared" si="3"/>
        <v>6.6400000000000006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7.2</v>
      </c>
      <c r="G14" s="7">
        <v>6.5</v>
      </c>
      <c r="H14" s="7">
        <v>6.6</v>
      </c>
      <c r="I14" s="7">
        <v>6</v>
      </c>
      <c r="J14" s="7">
        <v>7.8</v>
      </c>
      <c r="K14" s="6">
        <f t="shared" si="0"/>
        <v>6.8199999999999985</v>
      </c>
      <c r="L14" s="6">
        <f t="shared" si="1"/>
        <v>2.7279999999999998</v>
      </c>
      <c r="M14" s="6">
        <v>6.8</v>
      </c>
      <c r="N14" s="6">
        <f t="shared" si="2"/>
        <v>4.08</v>
      </c>
      <c r="O14" s="6">
        <f t="shared" si="3"/>
        <v>6.8079999999999998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6.3</v>
      </c>
      <c r="G15" s="7">
        <v>6.5</v>
      </c>
      <c r="H15" s="7">
        <v>6.8</v>
      </c>
      <c r="I15" s="7">
        <v>6</v>
      </c>
      <c r="J15" s="7">
        <v>8.3000000000000007</v>
      </c>
      <c r="K15" s="6">
        <f t="shared" si="0"/>
        <v>6.7800000000000011</v>
      </c>
      <c r="L15" s="6">
        <f t="shared" si="1"/>
        <v>2.7120000000000006</v>
      </c>
      <c r="M15" s="6">
        <v>6.8</v>
      </c>
      <c r="N15" s="6">
        <f t="shared" si="2"/>
        <v>4.08</v>
      </c>
      <c r="O15" s="6">
        <f t="shared" si="3"/>
        <v>6.7920000000000007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6.3</v>
      </c>
      <c r="G16" s="7">
        <v>7.6</v>
      </c>
      <c r="H16" s="7">
        <v>6.9</v>
      </c>
      <c r="I16" s="7">
        <v>6.6</v>
      </c>
      <c r="J16" s="7">
        <v>8.3000000000000007</v>
      </c>
      <c r="K16" s="6">
        <f t="shared" si="0"/>
        <v>7.1400000000000006</v>
      </c>
      <c r="L16" s="6">
        <f t="shared" si="1"/>
        <v>2.8560000000000003</v>
      </c>
      <c r="M16" s="6">
        <v>7.4</v>
      </c>
      <c r="N16" s="6">
        <f t="shared" si="2"/>
        <v>4.4400000000000004</v>
      </c>
      <c r="O16" s="6">
        <f t="shared" si="3"/>
        <v>7.2960000000000012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6.7</v>
      </c>
      <c r="G17" s="7">
        <v>7.7</v>
      </c>
      <c r="H17" s="7">
        <v>6.7</v>
      </c>
      <c r="I17" s="7">
        <v>6.4</v>
      </c>
      <c r="J17" s="7">
        <v>6.9</v>
      </c>
      <c r="K17" s="6">
        <f t="shared" si="0"/>
        <v>6.88</v>
      </c>
      <c r="L17" s="6">
        <f t="shared" si="1"/>
        <v>2.7520000000000002</v>
      </c>
      <c r="M17" s="6">
        <v>7.2</v>
      </c>
      <c r="N17" s="6">
        <f t="shared" si="2"/>
        <v>4.32</v>
      </c>
      <c r="O17" s="6">
        <f t="shared" si="3"/>
        <v>7.072000000000001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7.8</v>
      </c>
      <c r="H18" s="7">
        <v>8.6999999999999993</v>
      </c>
      <c r="I18" s="7">
        <v>7.3</v>
      </c>
      <c r="J18" s="7">
        <v>9</v>
      </c>
      <c r="K18" s="6">
        <f t="shared" si="0"/>
        <v>8.3000000000000007</v>
      </c>
      <c r="L18" s="6">
        <f t="shared" si="1"/>
        <v>3.3200000000000003</v>
      </c>
      <c r="M18" s="6">
        <v>6.8</v>
      </c>
      <c r="N18" s="6">
        <f t="shared" si="2"/>
        <v>4.08</v>
      </c>
      <c r="O18" s="6">
        <f t="shared" si="3"/>
        <v>7.4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6.6</v>
      </c>
      <c r="H19" s="7">
        <v>6.7</v>
      </c>
      <c r="I19" s="7">
        <v>6</v>
      </c>
      <c r="J19" s="7">
        <v>7.2</v>
      </c>
      <c r="K19" s="6">
        <f t="shared" si="0"/>
        <v>6.7</v>
      </c>
      <c r="L19" s="6">
        <f t="shared" si="1"/>
        <v>2.68</v>
      </c>
      <c r="M19" s="6">
        <v>7</v>
      </c>
      <c r="N19" s="6">
        <f t="shared" si="2"/>
        <v>4.2</v>
      </c>
      <c r="O19" s="6">
        <f t="shared" si="3"/>
        <v>6.8800000000000008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6.1</v>
      </c>
      <c r="G20" s="7">
        <v>7</v>
      </c>
      <c r="H20" s="7">
        <v>6.8</v>
      </c>
      <c r="I20" s="7">
        <v>6</v>
      </c>
      <c r="J20" s="7">
        <v>7.2</v>
      </c>
      <c r="K20" s="6">
        <f t="shared" si="0"/>
        <v>6.62</v>
      </c>
      <c r="L20" s="6">
        <f t="shared" si="1"/>
        <v>2.6480000000000001</v>
      </c>
      <c r="M20" s="6">
        <v>6.6</v>
      </c>
      <c r="N20" s="6">
        <f t="shared" si="2"/>
        <v>3.9599999999999995</v>
      </c>
      <c r="O20" s="6">
        <f t="shared" si="3"/>
        <v>6.6079999999999997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7.7</v>
      </c>
      <c r="G21" s="7">
        <v>7.5</v>
      </c>
      <c r="H21" s="7">
        <v>7</v>
      </c>
      <c r="I21" s="7">
        <v>6.3</v>
      </c>
      <c r="J21" s="7">
        <v>8</v>
      </c>
      <c r="K21" s="6">
        <f t="shared" si="0"/>
        <v>7.3</v>
      </c>
      <c r="L21" s="6">
        <f t="shared" si="1"/>
        <v>2.92</v>
      </c>
      <c r="M21" s="6">
        <v>6</v>
      </c>
      <c r="N21" s="6">
        <f t="shared" si="2"/>
        <v>3.5999999999999996</v>
      </c>
      <c r="O21" s="6">
        <f t="shared" si="3"/>
        <v>6.52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</v>
      </c>
      <c r="G22" s="7">
        <v>6.7</v>
      </c>
      <c r="H22" s="7">
        <v>7</v>
      </c>
      <c r="I22" s="7">
        <v>6</v>
      </c>
      <c r="J22" s="7">
        <v>6.9</v>
      </c>
      <c r="K22" s="6">
        <f t="shared" si="0"/>
        <v>6.7200000000000006</v>
      </c>
      <c r="L22" s="6">
        <f t="shared" si="1"/>
        <v>2.6880000000000006</v>
      </c>
      <c r="M22" s="6">
        <v>7.2</v>
      </c>
      <c r="N22" s="6">
        <f t="shared" si="2"/>
        <v>4.32</v>
      </c>
      <c r="O22" s="6">
        <f t="shared" si="3"/>
        <v>7.0080000000000009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</v>
      </c>
      <c r="G23" s="7">
        <v>6.5</v>
      </c>
      <c r="H23" s="7">
        <v>6.5</v>
      </c>
      <c r="I23" s="7">
        <v>6.8</v>
      </c>
      <c r="J23" s="7">
        <v>6.8</v>
      </c>
      <c r="K23" s="6">
        <f t="shared" si="0"/>
        <v>6.5200000000000005</v>
      </c>
      <c r="L23" s="6">
        <f t="shared" si="1"/>
        <v>2.6080000000000005</v>
      </c>
      <c r="M23" s="6">
        <v>6</v>
      </c>
      <c r="N23" s="6">
        <f t="shared" si="2"/>
        <v>3.5999999999999996</v>
      </c>
      <c r="O23" s="6">
        <f t="shared" si="3"/>
        <v>6.2080000000000002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6.3</v>
      </c>
      <c r="G24" s="7">
        <v>6.3</v>
      </c>
      <c r="H24" s="7">
        <v>7.2</v>
      </c>
      <c r="I24" s="7">
        <v>6.8</v>
      </c>
      <c r="J24" s="7">
        <v>8</v>
      </c>
      <c r="K24" s="6">
        <f t="shared" si="0"/>
        <v>6.92</v>
      </c>
      <c r="L24" s="6">
        <f t="shared" si="1"/>
        <v>2.7680000000000002</v>
      </c>
      <c r="M24" s="6">
        <v>6</v>
      </c>
      <c r="N24" s="6">
        <f t="shared" si="2"/>
        <v>3.5999999999999996</v>
      </c>
      <c r="O24" s="6">
        <f t="shared" si="3"/>
        <v>6.3680000000000003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</v>
      </c>
      <c r="G25" s="7">
        <v>7</v>
      </c>
      <c r="H25" s="7">
        <v>7</v>
      </c>
      <c r="I25" s="7">
        <v>7.3</v>
      </c>
      <c r="J25" s="7">
        <v>6.2</v>
      </c>
      <c r="K25" s="6">
        <f t="shared" si="0"/>
        <v>6.9</v>
      </c>
      <c r="L25" s="6">
        <f t="shared" si="1"/>
        <v>2.7600000000000002</v>
      </c>
      <c r="M25" s="6">
        <v>7.6</v>
      </c>
      <c r="N25" s="6">
        <f t="shared" si="2"/>
        <v>4.5599999999999996</v>
      </c>
      <c r="O25" s="6">
        <f t="shared" si="3"/>
        <v>7.32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6.7</v>
      </c>
      <c r="G26" s="7">
        <v>6.7</v>
      </c>
      <c r="H26" s="7">
        <v>6.9</v>
      </c>
      <c r="I26" s="7">
        <v>6</v>
      </c>
      <c r="J26" s="7">
        <v>7.7</v>
      </c>
      <c r="K26" s="6">
        <f t="shared" si="0"/>
        <v>6.8</v>
      </c>
      <c r="L26" s="6">
        <f t="shared" si="1"/>
        <v>2.72</v>
      </c>
      <c r="M26" s="6">
        <v>6.8</v>
      </c>
      <c r="N26" s="6">
        <f t="shared" si="2"/>
        <v>4.08</v>
      </c>
      <c r="O26" s="6">
        <f t="shared" si="3"/>
        <v>6.8000000000000007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6.6</v>
      </c>
      <c r="H27" s="7">
        <v>7</v>
      </c>
      <c r="I27" s="7">
        <v>7.3</v>
      </c>
      <c r="J27" s="7">
        <v>7.3</v>
      </c>
      <c r="K27" s="6">
        <f t="shared" si="0"/>
        <v>6.94</v>
      </c>
      <c r="L27" s="6">
        <f t="shared" si="1"/>
        <v>2.7760000000000002</v>
      </c>
      <c r="M27" s="6">
        <v>6</v>
      </c>
      <c r="N27" s="6">
        <f t="shared" si="2"/>
        <v>3.5999999999999996</v>
      </c>
      <c r="O27" s="6">
        <f t="shared" si="3"/>
        <v>6.3759999999999994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6.1</v>
      </c>
      <c r="G28" s="7">
        <v>6.8</v>
      </c>
      <c r="H28" s="7">
        <v>6.7</v>
      </c>
      <c r="I28" s="7">
        <v>6</v>
      </c>
      <c r="J28" s="7">
        <v>7.3</v>
      </c>
      <c r="K28" s="6">
        <f t="shared" si="0"/>
        <v>6.58</v>
      </c>
      <c r="L28" s="6">
        <f t="shared" si="1"/>
        <v>2.6320000000000001</v>
      </c>
      <c r="M28" s="6">
        <v>6</v>
      </c>
      <c r="N28" s="6">
        <f t="shared" si="2"/>
        <v>3.5999999999999996</v>
      </c>
      <c r="O28" s="6">
        <f t="shared" si="3"/>
        <v>6.2319999999999993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8.1999999999999993</v>
      </c>
      <c r="H29" s="7">
        <v>7</v>
      </c>
      <c r="I29" s="7">
        <v>7</v>
      </c>
      <c r="J29" s="7">
        <v>7.1</v>
      </c>
      <c r="K29" s="6">
        <f t="shared" si="0"/>
        <v>7.3599999999999994</v>
      </c>
      <c r="L29" s="6">
        <f t="shared" si="1"/>
        <v>2.944</v>
      </c>
      <c r="M29" s="6">
        <v>7.2</v>
      </c>
      <c r="N29" s="6">
        <f t="shared" si="2"/>
        <v>4.32</v>
      </c>
      <c r="O29" s="6">
        <f t="shared" si="3"/>
        <v>7.2640000000000002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6.7</v>
      </c>
      <c r="H30" s="7">
        <v>7</v>
      </c>
      <c r="I30" s="7">
        <v>6.2</v>
      </c>
      <c r="J30" s="7">
        <v>8.1999999999999993</v>
      </c>
      <c r="K30" s="6">
        <f t="shared" si="0"/>
        <v>7.0199999999999987</v>
      </c>
      <c r="L30" s="6">
        <f t="shared" si="1"/>
        <v>2.8079999999999998</v>
      </c>
      <c r="M30" s="6">
        <v>6</v>
      </c>
      <c r="N30" s="6">
        <f t="shared" si="2"/>
        <v>3.5999999999999996</v>
      </c>
      <c r="O30" s="6">
        <f t="shared" si="3"/>
        <v>6.4079999999999995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6.8</v>
      </c>
      <c r="G31" s="7">
        <v>7.6</v>
      </c>
      <c r="H31" s="7">
        <v>6.5</v>
      </c>
      <c r="I31" s="7">
        <v>6</v>
      </c>
      <c r="J31" s="7">
        <v>7.2</v>
      </c>
      <c r="K31" s="6">
        <f t="shared" si="0"/>
        <v>6.82</v>
      </c>
      <c r="L31" s="6">
        <f t="shared" si="1"/>
        <v>2.7280000000000002</v>
      </c>
      <c r="M31" s="6">
        <v>6</v>
      </c>
      <c r="N31" s="6">
        <f t="shared" si="2"/>
        <v>3.5999999999999996</v>
      </c>
      <c r="O31" s="6">
        <f t="shared" si="3"/>
        <v>6.3279999999999994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6.1</v>
      </c>
      <c r="G32" s="7">
        <v>6</v>
      </c>
      <c r="H32" s="7">
        <v>6</v>
      </c>
      <c r="I32" s="7">
        <v>6</v>
      </c>
      <c r="J32" s="7">
        <v>6.6</v>
      </c>
      <c r="K32" s="6">
        <f t="shared" si="0"/>
        <v>6.1400000000000006</v>
      </c>
      <c r="L32" s="6">
        <f t="shared" si="1"/>
        <v>2.4560000000000004</v>
      </c>
      <c r="M32" s="6">
        <v>6</v>
      </c>
      <c r="N32" s="6">
        <f t="shared" si="2"/>
        <v>3.5999999999999996</v>
      </c>
      <c r="O32" s="6">
        <f t="shared" si="3"/>
        <v>6.056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5.9</v>
      </c>
      <c r="G33" s="7">
        <v>6.5</v>
      </c>
      <c r="H33" s="7">
        <v>6.8</v>
      </c>
      <c r="I33" s="7">
        <v>6</v>
      </c>
      <c r="J33" s="7">
        <v>7.7</v>
      </c>
      <c r="K33" s="6">
        <f t="shared" si="0"/>
        <v>6.58</v>
      </c>
      <c r="L33" s="6">
        <f t="shared" si="1"/>
        <v>2.6320000000000001</v>
      </c>
      <c r="M33" s="6">
        <v>6</v>
      </c>
      <c r="N33" s="6">
        <f t="shared" si="2"/>
        <v>3.5999999999999996</v>
      </c>
      <c r="O33" s="6">
        <f t="shared" si="3"/>
        <v>6.2319999999999993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6.8</v>
      </c>
      <c r="G34" s="7">
        <v>6.5</v>
      </c>
      <c r="H34" s="7">
        <v>6.2</v>
      </c>
      <c r="I34" s="7">
        <v>6</v>
      </c>
      <c r="J34" s="7">
        <v>6.4</v>
      </c>
      <c r="K34" s="6">
        <f t="shared" si="0"/>
        <v>6.38</v>
      </c>
      <c r="L34" s="6">
        <f t="shared" si="1"/>
        <v>2.552</v>
      </c>
      <c r="M34" s="6">
        <v>6</v>
      </c>
      <c r="N34" s="6">
        <f t="shared" si="2"/>
        <v>3.5999999999999996</v>
      </c>
      <c r="O34" s="6">
        <f t="shared" si="3"/>
        <v>6.1519999999999992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6.2</v>
      </c>
      <c r="G35" s="7">
        <v>6.3</v>
      </c>
      <c r="H35" s="7">
        <v>6.4</v>
      </c>
      <c r="I35" s="7">
        <v>6</v>
      </c>
      <c r="J35" s="7">
        <v>6.5</v>
      </c>
      <c r="K35" s="6">
        <f t="shared" si="0"/>
        <v>6.2799999999999994</v>
      </c>
      <c r="L35" s="6">
        <f t="shared" si="1"/>
        <v>2.512</v>
      </c>
      <c r="M35" s="6">
        <v>6</v>
      </c>
      <c r="N35" s="6">
        <f t="shared" si="2"/>
        <v>3.5999999999999996</v>
      </c>
      <c r="O35" s="6">
        <f t="shared" si="3"/>
        <v>6.1120000000000001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6.2</v>
      </c>
      <c r="G36" s="7">
        <v>6.2</v>
      </c>
      <c r="H36" s="7">
        <v>6.6</v>
      </c>
      <c r="I36" s="7">
        <v>6</v>
      </c>
      <c r="J36" s="7">
        <v>6.6</v>
      </c>
      <c r="K36" s="6">
        <f t="shared" si="0"/>
        <v>6.32</v>
      </c>
      <c r="L36" s="6">
        <f t="shared" si="1"/>
        <v>2.5280000000000005</v>
      </c>
      <c r="M36" s="6">
        <v>6</v>
      </c>
      <c r="N36" s="6">
        <f t="shared" si="2"/>
        <v>3.5999999999999996</v>
      </c>
      <c r="O36" s="6">
        <f t="shared" si="3"/>
        <v>6.1280000000000001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6.2</v>
      </c>
      <c r="H37" s="7">
        <v>7</v>
      </c>
      <c r="I37" s="7">
        <v>6</v>
      </c>
      <c r="J37" s="7">
        <v>7.2</v>
      </c>
      <c r="K37" s="6">
        <f t="shared" si="0"/>
        <v>6.5400000000000009</v>
      </c>
      <c r="L37" s="6">
        <f t="shared" si="1"/>
        <v>2.6160000000000005</v>
      </c>
      <c r="M37" s="6">
        <v>6</v>
      </c>
      <c r="N37" s="6">
        <f t="shared" si="2"/>
        <v>3.5999999999999996</v>
      </c>
      <c r="O37" s="6">
        <f t="shared" si="3"/>
        <v>6.2160000000000002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6.1</v>
      </c>
      <c r="G38" s="7">
        <v>6.3</v>
      </c>
      <c r="H38" s="7">
        <v>6.2</v>
      </c>
      <c r="I38" s="7">
        <v>6</v>
      </c>
      <c r="J38" s="7">
        <v>6.9</v>
      </c>
      <c r="K38" s="6">
        <f t="shared" si="0"/>
        <v>6.3</v>
      </c>
      <c r="L38" s="6">
        <f t="shared" si="1"/>
        <v>2.52</v>
      </c>
      <c r="M38" s="61">
        <v>6</v>
      </c>
      <c r="N38" s="6">
        <f t="shared" si="2"/>
        <v>3.5999999999999996</v>
      </c>
      <c r="O38" s="6">
        <f t="shared" si="3"/>
        <v>6.1199999999999992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6.7</v>
      </c>
      <c r="H39" s="7">
        <v>6.3</v>
      </c>
      <c r="I39" s="7">
        <v>6.2</v>
      </c>
      <c r="J39" s="7">
        <v>6.8</v>
      </c>
      <c r="K39" s="6">
        <f t="shared" si="0"/>
        <v>6.5</v>
      </c>
      <c r="L39" s="6">
        <f t="shared" si="1"/>
        <v>2.6</v>
      </c>
      <c r="M39" s="61">
        <v>6</v>
      </c>
      <c r="N39" s="6">
        <f t="shared" si="2"/>
        <v>3.5999999999999996</v>
      </c>
      <c r="O39" s="6">
        <f t="shared" si="3"/>
        <v>6.1999999999999993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7.2</v>
      </c>
      <c r="I40" s="7">
        <v>6</v>
      </c>
      <c r="J40" s="7">
        <v>6.4</v>
      </c>
      <c r="K40" s="6">
        <f t="shared" si="0"/>
        <v>6.32</v>
      </c>
      <c r="L40" s="6">
        <f t="shared" si="1"/>
        <v>2.5280000000000005</v>
      </c>
      <c r="M40" s="61">
        <v>6.2</v>
      </c>
      <c r="N40" s="6">
        <f t="shared" si="2"/>
        <v>3.7199999999999998</v>
      </c>
      <c r="O40" s="6">
        <f t="shared" si="3"/>
        <v>6.2480000000000002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6.1</v>
      </c>
      <c r="G41" s="7">
        <v>6</v>
      </c>
      <c r="H41" s="7">
        <v>6</v>
      </c>
      <c r="I41" s="7">
        <v>6</v>
      </c>
      <c r="J41" s="7">
        <v>6.8</v>
      </c>
      <c r="K41" s="6">
        <f t="shared" si="0"/>
        <v>6.1800000000000006</v>
      </c>
      <c r="L41" s="6">
        <f t="shared" si="1"/>
        <v>2.4720000000000004</v>
      </c>
      <c r="M41" s="61">
        <v>6</v>
      </c>
      <c r="N41" s="6">
        <f t="shared" si="2"/>
        <v>3.5999999999999996</v>
      </c>
      <c r="O41" s="6">
        <f t="shared" si="3"/>
        <v>6.0720000000000001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6.4</v>
      </c>
      <c r="G42" s="7">
        <v>6.5</v>
      </c>
      <c r="H42" s="7">
        <v>6.8</v>
      </c>
      <c r="I42" s="7">
        <v>6</v>
      </c>
      <c r="J42" s="7">
        <v>6.5</v>
      </c>
      <c r="K42" s="6">
        <f t="shared" si="0"/>
        <v>6.44</v>
      </c>
      <c r="L42" s="6">
        <f t="shared" si="1"/>
        <v>2.5760000000000005</v>
      </c>
      <c r="M42" s="61">
        <v>6</v>
      </c>
      <c r="N42" s="6">
        <f t="shared" si="2"/>
        <v>3.5999999999999996</v>
      </c>
      <c r="O42" s="6">
        <f t="shared" si="3"/>
        <v>6.1760000000000002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6.1</v>
      </c>
      <c r="G43" s="7">
        <v>6</v>
      </c>
      <c r="H43" s="7">
        <v>6.3</v>
      </c>
      <c r="I43" s="7">
        <v>6</v>
      </c>
      <c r="J43" s="7">
        <v>6.6</v>
      </c>
      <c r="K43" s="6">
        <f t="shared" si="0"/>
        <v>6.2</v>
      </c>
      <c r="L43" s="6">
        <f t="shared" si="1"/>
        <v>2.4800000000000004</v>
      </c>
      <c r="M43" s="61">
        <v>6</v>
      </c>
      <c r="N43" s="6">
        <f t="shared" si="2"/>
        <v>3.5999999999999996</v>
      </c>
      <c r="O43" s="6">
        <f t="shared" si="3"/>
        <v>6.08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6.2</v>
      </c>
      <c r="H44" s="7">
        <v>6.8</v>
      </c>
      <c r="I44" s="7">
        <v>6</v>
      </c>
      <c r="J44" s="7">
        <v>7</v>
      </c>
      <c r="K44" s="6">
        <f t="shared" si="0"/>
        <v>6.4</v>
      </c>
      <c r="L44" s="6">
        <f t="shared" si="1"/>
        <v>2.5600000000000005</v>
      </c>
      <c r="M44" s="61">
        <v>6</v>
      </c>
      <c r="N44" s="6">
        <f t="shared" si="2"/>
        <v>3.5999999999999996</v>
      </c>
      <c r="O44" s="6">
        <f t="shared" si="3"/>
        <v>6.16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6.1</v>
      </c>
      <c r="G45" s="7">
        <v>6.5</v>
      </c>
      <c r="H45" s="7">
        <v>7.3</v>
      </c>
      <c r="I45" s="7">
        <v>6.8</v>
      </c>
      <c r="J45" s="7">
        <v>8.4</v>
      </c>
      <c r="K45" s="6">
        <f t="shared" si="0"/>
        <v>7.0200000000000005</v>
      </c>
      <c r="L45" s="6">
        <f t="shared" si="1"/>
        <v>2.8080000000000003</v>
      </c>
      <c r="M45" s="61">
        <v>6</v>
      </c>
      <c r="N45" s="6">
        <f t="shared" si="2"/>
        <v>3.5999999999999996</v>
      </c>
      <c r="O45" s="6">
        <f t="shared" si="3"/>
        <v>6.4079999999999995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6.3</v>
      </c>
      <c r="G46" s="7">
        <v>6</v>
      </c>
      <c r="H46" s="7">
        <v>6</v>
      </c>
      <c r="I46" s="7">
        <v>6</v>
      </c>
      <c r="J46" s="7">
        <v>6.5</v>
      </c>
      <c r="K46" s="6">
        <f t="shared" si="0"/>
        <v>6.16</v>
      </c>
      <c r="L46" s="6">
        <f t="shared" si="1"/>
        <v>2.4640000000000004</v>
      </c>
      <c r="M46" s="61">
        <v>6</v>
      </c>
      <c r="N46" s="6">
        <f t="shared" si="2"/>
        <v>3.5999999999999996</v>
      </c>
      <c r="O46" s="6">
        <f t="shared" si="3"/>
        <v>6.0640000000000001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6.4</v>
      </c>
      <c r="I47" s="7">
        <v>6</v>
      </c>
      <c r="J47" s="7">
        <v>6.4</v>
      </c>
      <c r="K47" s="6">
        <f t="shared" si="0"/>
        <v>6.1599999999999993</v>
      </c>
      <c r="L47" s="6">
        <f t="shared" si="1"/>
        <v>2.464</v>
      </c>
      <c r="M47" s="61">
        <v>6</v>
      </c>
      <c r="N47" s="6">
        <f t="shared" si="2"/>
        <v>3.5999999999999996</v>
      </c>
      <c r="O47" s="6">
        <f t="shared" si="3"/>
        <v>6.0640000000000001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6.3</v>
      </c>
      <c r="I48" s="7">
        <v>6</v>
      </c>
      <c r="J48" s="7">
        <v>6.7</v>
      </c>
      <c r="K48" s="6">
        <f t="shared" si="0"/>
        <v>6.3199999999999994</v>
      </c>
      <c r="L48" s="6">
        <f t="shared" si="1"/>
        <v>2.528</v>
      </c>
      <c r="M48" s="61">
        <v>6</v>
      </c>
      <c r="N48" s="6">
        <f t="shared" si="2"/>
        <v>3.5999999999999996</v>
      </c>
      <c r="O48" s="6">
        <f t="shared" si="3"/>
        <v>6.1280000000000001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6.3</v>
      </c>
      <c r="G49" s="7">
        <v>6.8</v>
      </c>
      <c r="H49" s="7">
        <v>6.6</v>
      </c>
      <c r="I49" s="7">
        <v>6</v>
      </c>
      <c r="J49" s="7">
        <v>6.8</v>
      </c>
      <c r="K49" s="6">
        <f t="shared" si="0"/>
        <v>6.5</v>
      </c>
      <c r="L49" s="6">
        <f t="shared" si="1"/>
        <v>2.6</v>
      </c>
      <c r="M49" s="61">
        <v>6</v>
      </c>
      <c r="N49" s="6">
        <f t="shared" si="2"/>
        <v>3.5999999999999996</v>
      </c>
      <c r="O49" s="6">
        <f t="shared" si="3"/>
        <v>6.1999999999999993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6.7</v>
      </c>
      <c r="G50" s="7">
        <v>5.8</v>
      </c>
      <c r="H50" s="7">
        <v>6.2</v>
      </c>
      <c r="I50" s="7">
        <v>5.8</v>
      </c>
      <c r="J50" s="7">
        <v>6.8</v>
      </c>
      <c r="K50" s="6">
        <f t="shared" si="0"/>
        <v>6.26</v>
      </c>
      <c r="L50" s="6">
        <f t="shared" si="1"/>
        <v>2.504</v>
      </c>
      <c r="M50" s="61">
        <v>6</v>
      </c>
      <c r="N50" s="6">
        <f t="shared" si="2"/>
        <v>3.5999999999999996</v>
      </c>
      <c r="O50" s="6">
        <f t="shared" si="3"/>
        <v>6.1039999999999992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6.2</v>
      </c>
      <c r="G51" s="7">
        <v>6.4</v>
      </c>
      <c r="H51" s="7">
        <v>6.9</v>
      </c>
      <c r="I51" s="7">
        <v>6</v>
      </c>
      <c r="J51" s="7">
        <v>7</v>
      </c>
      <c r="K51" s="6">
        <f t="shared" si="0"/>
        <v>6.5</v>
      </c>
      <c r="L51" s="6">
        <f t="shared" si="1"/>
        <v>2.6</v>
      </c>
      <c r="M51" s="61">
        <v>6</v>
      </c>
      <c r="N51" s="6">
        <f t="shared" si="2"/>
        <v>3.5999999999999996</v>
      </c>
      <c r="O51" s="6">
        <f t="shared" si="3"/>
        <v>6.1999999999999993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6.5</v>
      </c>
      <c r="G52" s="7">
        <v>6.8</v>
      </c>
      <c r="H52" s="7">
        <v>7.8</v>
      </c>
      <c r="I52" s="7">
        <v>6.1</v>
      </c>
      <c r="J52" s="7">
        <v>7.6</v>
      </c>
      <c r="K52" s="6">
        <f t="shared" si="0"/>
        <v>6.9600000000000009</v>
      </c>
      <c r="L52" s="6">
        <f t="shared" si="1"/>
        <v>2.7840000000000007</v>
      </c>
      <c r="M52" s="61">
        <v>6</v>
      </c>
      <c r="N52" s="6">
        <f t="shared" si="2"/>
        <v>3.5999999999999996</v>
      </c>
      <c r="O52" s="6">
        <f t="shared" si="3"/>
        <v>6.3840000000000003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6.3</v>
      </c>
      <c r="G53" s="7">
        <v>6</v>
      </c>
      <c r="H53" s="7">
        <v>6.3</v>
      </c>
      <c r="I53" s="7">
        <v>6</v>
      </c>
      <c r="J53" s="7">
        <v>6.9</v>
      </c>
      <c r="K53" s="6">
        <f t="shared" si="0"/>
        <v>6.3</v>
      </c>
      <c r="L53" s="6">
        <f t="shared" si="1"/>
        <v>2.52</v>
      </c>
      <c r="M53" s="61">
        <v>6</v>
      </c>
      <c r="N53" s="6">
        <f t="shared" si="2"/>
        <v>3.5999999999999996</v>
      </c>
      <c r="O53" s="6">
        <f t="shared" si="3"/>
        <v>6.1199999999999992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7</v>
      </c>
      <c r="H54" s="7">
        <v>7.7</v>
      </c>
      <c r="I54" s="7">
        <v>7.7</v>
      </c>
      <c r="J54" s="7">
        <v>8.3000000000000007</v>
      </c>
      <c r="K54" s="6">
        <f t="shared" si="0"/>
        <v>7.44</v>
      </c>
      <c r="L54" s="6">
        <f t="shared" si="1"/>
        <v>2.9760000000000004</v>
      </c>
      <c r="M54" s="61">
        <v>6.2</v>
      </c>
      <c r="N54" s="6">
        <f t="shared" si="2"/>
        <v>3.7199999999999998</v>
      </c>
      <c r="O54" s="6">
        <f t="shared" si="3"/>
        <v>6.6959999999999997</v>
      </c>
    </row>
  </sheetData>
  <sheetProtection algorithmName="SHA-512" hashValue="115Rxicwsa68kpX82dNrj6iaS3nVj5Wudhg2TkDMCZd4RsB3rWbJt1qSoAp7IoXWbGHQGikfB4euOga/Ra+6ZQ==" saltValue="PetfO6N5IK8cyolxHDGccQ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view="pageBreakPreview" topLeftCell="A34" zoomScale="85" zoomScaleNormal="100" zoomScaleSheetLayoutView="85" workbookViewId="0">
      <selection activeCell="Q10" sqref="Q10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6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6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6" ht="18" customHeight="1" x14ac:dyDescent="0.25"/>
    <row r="5" spans="1:16" ht="18" customHeight="1" x14ac:dyDescent="0.25">
      <c r="A5" t="s">
        <v>14</v>
      </c>
      <c r="D5" t="s">
        <v>18</v>
      </c>
    </row>
    <row r="6" spans="1:16" ht="18" customHeight="1" x14ac:dyDescent="0.25"/>
    <row r="7" spans="1:16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6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6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</v>
      </c>
      <c r="G9" s="7">
        <v>8.5</v>
      </c>
      <c r="H9" s="7">
        <v>8</v>
      </c>
      <c r="I9" s="7">
        <v>7.5</v>
      </c>
      <c r="J9" s="7">
        <v>9</v>
      </c>
      <c r="K9" s="6">
        <f t="shared" ref="K9:K54" si="0">AVERAGE(F9:J9)</f>
        <v>8.1999999999999993</v>
      </c>
      <c r="L9" s="6">
        <f t="shared" ref="L9:L54" si="1">40%*K9</f>
        <v>3.28</v>
      </c>
      <c r="M9" s="6">
        <v>7.5</v>
      </c>
      <c r="N9" s="6">
        <f t="shared" ref="N9:N54" si="2">60%*M9</f>
        <v>4.5</v>
      </c>
      <c r="O9" s="6">
        <f t="shared" ref="O9:O54" si="3">N9+L9</f>
        <v>7.7799999999999994</v>
      </c>
      <c r="P9" s="39"/>
    </row>
    <row r="10" spans="1:16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9</v>
      </c>
      <c r="G10" s="7">
        <v>7</v>
      </c>
      <c r="H10" s="7">
        <v>8</v>
      </c>
      <c r="I10" s="7">
        <v>7.5</v>
      </c>
      <c r="J10" s="7">
        <v>9</v>
      </c>
      <c r="K10" s="6">
        <f t="shared" si="0"/>
        <v>8.1</v>
      </c>
      <c r="L10" s="6">
        <f t="shared" si="1"/>
        <v>3.24</v>
      </c>
      <c r="M10" s="6">
        <v>8</v>
      </c>
      <c r="N10" s="6">
        <f t="shared" si="2"/>
        <v>4.8</v>
      </c>
      <c r="O10" s="6">
        <f t="shared" si="3"/>
        <v>8.0399999999999991</v>
      </c>
      <c r="P10" s="39"/>
    </row>
    <row r="11" spans="1:16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8.5</v>
      </c>
      <c r="G11" s="7">
        <v>7.5</v>
      </c>
      <c r="H11" s="7">
        <v>7.5</v>
      </c>
      <c r="I11" s="7">
        <v>7</v>
      </c>
      <c r="J11" s="7">
        <v>8.4</v>
      </c>
      <c r="K11" s="6">
        <f t="shared" si="0"/>
        <v>7.7799999999999994</v>
      </c>
      <c r="L11" s="6">
        <f t="shared" si="1"/>
        <v>3.1120000000000001</v>
      </c>
      <c r="M11" s="6">
        <v>7</v>
      </c>
      <c r="N11" s="6">
        <f t="shared" si="2"/>
        <v>4.2</v>
      </c>
      <c r="O11" s="6">
        <f t="shared" si="3"/>
        <v>7.3120000000000003</v>
      </c>
      <c r="P11" s="39"/>
    </row>
    <row r="12" spans="1:16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8.5</v>
      </c>
      <c r="G12" s="7">
        <v>7</v>
      </c>
      <c r="H12" s="7">
        <v>7</v>
      </c>
      <c r="I12" s="7">
        <v>7</v>
      </c>
      <c r="J12" s="7">
        <v>8.6999999999999993</v>
      </c>
      <c r="K12" s="6">
        <f t="shared" si="0"/>
        <v>7.6400000000000006</v>
      </c>
      <c r="L12" s="6">
        <f t="shared" si="1"/>
        <v>3.0560000000000005</v>
      </c>
      <c r="M12" s="6">
        <v>7.5</v>
      </c>
      <c r="N12" s="6">
        <f t="shared" si="2"/>
        <v>4.5</v>
      </c>
      <c r="O12" s="6">
        <f t="shared" si="3"/>
        <v>7.5560000000000009</v>
      </c>
      <c r="P12" s="39"/>
    </row>
    <row r="13" spans="1:16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9</v>
      </c>
      <c r="G13" s="7">
        <v>7.5</v>
      </c>
      <c r="H13" s="7">
        <v>7.6</v>
      </c>
      <c r="I13" s="7">
        <v>7</v>
      </c>
      <c r="J13" s="7">
        <v>7.5</v>
      </c>
      <c r="K13" s="6">
        <f t="shared" si="0"/>
        <v>7.7200000000000006</v>
      </c>
      <c r="L13" s="6">
        <f t="shared" si="1"/>
        <v>3.0880000000000005</v>
      </c>
      <c r="M13" s="6">
        <v>7.5</v>
      </c>
      <c r="N13" s="6">
        <f t="shared" si="2"/>
        <v>4.5</v>
      </c>
      <c r="O13" s="6">
        <f t="shared" si="3"/>
        <v>7.588000000000001</v>
      </c>
      <c r="P13" s="39"/>
    </row>
    <row r="14" spans="1:16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9</v>
      </c>
      <c r="G14" s="7">
        <v>7.5</v>
      </c>
      <c r="H14" s="7">
        <v>7</v>
      </c>
      <c r="I14" s="7">
        <v>7.1</v>
      </c>
      <c r="J14" s="7">
        <v>7.5</v>
      </c>
      <c r="K14" s="6">
        <f t="shared" si="0"/>
        <v>7.62</v>
      </c>
      <c r="L14" s="6">
        <f t="shared" si="1"/>
        <v>3.048</v>
      </c>
      <c r="M14" s="6">
        <v>7.5</v>
      </c>
      <c r="N14" s="6">
        <f t="shared" si="2"/>
        <v>4.5</v>
      </c>
      <c r="O14" s="6">
        <f t="shared" si="3"/>
        <v>7.548</v>
      </c>
      <c r="P14" s="39"/>
    </row>
    <row r="15" spans="1:16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8.5</v>
      </c>
      <c r="G15" s="7">
        <v>7.5</v>
      </c>
      <c r="H15" s="7">
        <v>7</v>
      </c>
      <c r="I15" s="7">
        <v>7</v>
      </c>
      <c r="J15" s="7">
        <v>8</v>
      </c>
      <c r="K15" s="6">
        <f t="shared" si="0"/>
        <v>7.6</v>
      </c>
      <c r="L15" s="6">
        <f t="shared" si="1"/>
        <v>3.04</v>
      </c>
      <c r="M15" s="6">
        <v>7.5</v>
      </c>
      <c r="N15" s="6">
        <f t="shared" si="2"/>
        <v>4.5</v>
      </c>
      <c r="O15" s="6">
        <f t="shared" si="3"/>
        <v>7.54</v>
      </c>
      <c r="P15" s="39"/>
    </row>
    <row r="16" spans="1:16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7.5</v>
      </c>
      <c r="H16" s="7">
        <v>7.2</v>
      </c>
      <c r="I16" s="7">
        <v>7</v>
      </c>
      <c r="J16" s="7">
        <v>8.9</v>
      </c>
      <c r="K16" s="6">
        <f t="shared" si="0"/>
        <v>7.7200000000000006</v>
      </c>
      <c r="L16" s="6">
        <f t="shared" si="1"/>
        <v>3.0880000000000005</v>
      </c>
      <c r="M16" s="6">
        <v>7</v>
      </c>
      <c r="N16" s="6">
        <f t="shared" si="2"/>
        <v>4.2</v>
      </c>
      <c r="O16" s="6">
        <f t="shared" si="3"/>
        <v>7.2880000000000003</v>
      </c>
      <c r="P16" s="39"/>
    </row>
    <row r="17" spans="1:16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8</v>
      </c>
      <c r="G17" s="7">
        <v>7</v>
      </c>
      <c r="H17" s="7">
        <v>7.2</v>
      </c>
      <c r="I17" s="7">
        <v>7.8</v>
      </c>
      <c r="J17" s="7">
        <v>8.5</v>
      </c>
      <c r="K17" s="6">
        <f t="shared" si="0"/>
        <v>7.7</v>
      </c>
      <c r="L17" s="6">
        <f t="shared" si="1"/>
        <v>3.08</v>
      </c>
      <c r="M17" s="6">
        <v>7.5</v>
      </c>
      <c r="N17" s="6">
        <f t="shared" si="2"/>
        <v>4.5</v>
      </c>
      <c r="O17" s="6">
        <f t="shared" si="3"/>
        <v>7.58</v>
      </c>
      <c r="P17" s="39"/>
    </row>
    <row r="18" spans="1:16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9</v>
      </c>
      <c r="G18" s="7">
        <v>8.5</v>
      </c>
      <c r="H18" s="7">
        <v>8.5</v>
      </c>
      <c r="I18" s="7">
        <v>7.2</v>
      </c>
      <c r="J18" s="7">
        <v>9</v>
      </c>
      <c r="K18" s="6">
        <f t="shared" si="0"/>
        <v>8.4400000000000013</v>
      </c>
      <c r="L18" s="6">
        <f t="shared" si="1"/>
        <v>3.3760000000000008</v>
      </c>
      <c r="M18" s="6">
        <v>8.5</v>
      </c>
      <c r="N18" s="6">
        <f t="shared" si="2"/>
        <v>5.0999999999999996</v>
      </c>
      <c r="O18" s="6">
        <f t="shared" si="3"/>
        <v>8.4760000000000009</v>
      </c>
      <c r="P18" s="39"/>
    </row>
    <row r="19" spans="1:16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9</v>
      </c>
      <c r="G19" s="7">
        <v>7.5</v>
      </c>
      <c r="H19" s="7">
        <v>8.1999999999999993</v>
      </c>
      <c r="I19" s="7">
        <v>7.4</v>
      </c>
      <c r="J19" s="7">
        <v>8</v>
      </c>
      <c r="K19" s="6">
        <f t="shared" si="0"/>
        <v>8.02</v>
      </c>
      <c r="L19" s="6">
        <f t="shared" si="1"/>
        <v>3.2080000000000002</v>
      </c>
      <c r="M19" s="6">
        <v>7</v>
      </c>
      <c r="N19" s="6">
        <f t="shared" si="2"/>
        <v>4.2</v>
      </c>
      <c r="O19" s="6">
        <f t="shared" si="3"/>
        <v>7.4080000000000004</v>
      </c>
      <c r="P19" s="39"/>
    </row>
    <row r="20" spans="1:16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9</v>
      </c>
      <c r="G20" s="7">
        <v>7.5</v>
      </c>
      <c r="H20" s="7">
        <v>8</v>
      </c>
      <c r="I20" s="7">
        <v>7</v>
      </c>
      <c r="J20" s="7">
        <v>7.5</v>
      </c>
      <c r="K20" s="6">
        <f t="shared" si="0"/>
        <v>7.8</v>
      </c>
      <c r="L20" s="6">
        <f t="shared" si="1"/>
        <v>3.12</v>
      </c>
      <c r="M20" s="6">
        <v>7.5</v>
      </c>
      <c r="N20" s="6">
        <f t="shared" si="2"/>
        <v>4.5</v>
      </c>
      <c r="O20" s="6">
        <f t="shared" si="3"/>
        <v>7.62</v>
      </c>
      <c r="P20" s="39"/>
    </row>
    <row r="21" spans="1:16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</v>
      </c>
      <c r="H21" s="7">
        <v>8</v>
      </c>
      <c r="I21" s="7">
        <v>7</v>
      </c>
      <c r="J21" s="7">
        <v>8.3000000000000007</v>
      </c>
      <c r="K21" s="6">
        <f t="shared" si="0"/>
        <v>7.8599999999999994</v>
      </c>
      <c r="L21" s="6">
        <f t="shared" si="1"/>
        <v>3.1440000000000001</v>
      </c>
      <c r="M21" s="6">
        <v>7</v>
      </c>
      <c r="N21" s="6">
        <f t="shared" si="2"/>
        <v>4.2</v>
      </c>
      <c r="O21" s="6">
        <f t="shared" si="3"/>
        <v>7.3440000000000003</v>
      </c>
      <c r="P21" s="39"/>
    </row>
    <row r="22" spans="1:16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9</v>
      </c>
      <c r="G22" s="7">
        <v>7.9</v>
      </c>
      <c r="H22" s="7">
        <v>7.5</v>
      </c>
      <c r="I22" s="7">
        <v>7.5</v>
      </c>
      <c r="J22" s="7">
        <v>8.4</v>
      </c>
      <c r="K22" s="6">
        <f t="shared" si="0"/>
        <v>8.0599999999999987</v>
      </c>
      <c r="L22" s="6">
        <f t="shared" si="1"/>
        <v>3.2239999999999998</v>
      </c>
      <c r="M22" s="6">
        <v>7.5</v>
      </c>
      <c r="N22" s="6">
        <f t="shared" si="2"/>
        <v>4.5</v>
      </c>
      <c r="O22" s="6">
        <f t="shared" si="3"/>
        <v>7.7240000000000002</v>
      </c>
      <c r="P22" s="39"/>
    </row>
    <row r="23" spans="1:16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8</v>
      </c>
      <c r="G23" s="7">
        <v>7</v>
      </c>
      <c r="H23" s="7">
        <v>7.5</v>
      </c>
      <c r="I23" s="7">
        <v>7</v>
      </c>
      <c r="J23" s="7">
        <v>8.5</v>
      </c>
      <c r="K23" s="6">
        <f t="shared" si="0"/>
        <v>7.6</v>
      </c>
      <c r="L23" s="6">
        <f t="shared" si="1"/>
        <v>3.04</v>
      </c>
      <c r="M23" s="6">
        <v>8</v>
      </c>
      <c r="N23" s="6">
        <f t="shared" si="2"/>
        <v>4.8</v>
      </c>
      <c r="O23" s="6">
        <f t="shared" si="3"/>
        <v>7.84</v>
      </c>
      <c r="P23" s="39"/>
    </row>
    <row r="24" spans="1:16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8.5</v>
      </c>
      <c r="G24" s="7">
        <v>7</v>
      </c>
      <c r="H24" s="7">
        <v>7</v>
      </c>
      <c r="I24" s="7">
        <v>7</v>
      </c>
      <c r="J24" s="7">
        <v>8.5</v>
      </c>
      <c r="K24" s="6">
        <f t="shared" si="0"/>
        <v>7.6</v>
      </c>
      <c r="L24" s="6">
        <f t="shared" si="1"/>
        <v>3.04</v>
      </c>
      <c r="M24" s="6">
        <v>7.5</v>
      </c>
      <c r="N24" s="6">
        <f t="shared" si="2"/>
        <v>4.5</v>
      </c>
      <c r="O24" s="6">
        <f t="shared" si="3"/>
        <v>7.54</v>
      </c>
      <c r="P24" s="39"/>
    </row>
    <row r="25" spans="1:16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7.5</v>
      </c>
      <c r="I25" s="7">
        <v>7</v>
      </c>
      <c r="J25" s="7">
        <v>8.6999999999999993</v>
      </c>
      <c r="K25" s="6">
        <f t="shared" si="0"/>
        <v>7.8400000000000007</v>
      </c>
      <c r="L25" s="6">
        <f t="shared" si="1"/>
        <v>3.1360000000000006</v>
      </c>
      <c r="M25" s="6">
        <v>7.5</v>
      </c>
      <c r="N25" s="6">
        <f t="shared" si="2"/>
        <v>4.5</v>
      </c>
      <c r="O25" s="6">
        <f t="shared" si="3"/>
        <v>7.636000000000001</v>
      </c>
      <c r="P25" s="39"/>
    </row>
    <row r="26" spans="1:16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8</v>
      </c>
      <c r="G26" s="7">
        <v>8</v>
      </c>
      <c r="H26" s="7">
        <v>7.3</v>
      </c>
      <c r="I26" s="7">
        <v>7.2</v>
      </c>
      <c r="J26" s="7">
        <v>8.8000000000000007</v>
      </c>
      <c r="K26" s="6">
        <f t="shared" si="0"/>
        <v>7.8599999999999994</v>
      </c>
      <c r="L26" s="6">
        <f t="shared" si="1"/>
        <v>3.1440000000000001</v>
      </c>
      <c r="M26" s="6">
        <v>7.5</v>
      </c>
      <c r="N26" s="6">
        <f t="shared" si="2"/>
        <v>4.5</v>
      </c>
      <c r="O26" s="6">
        <f t="shared" si="3"/>
        <v>7.6440000000000001</v>
      </c>
      <c r="P26" s="39"/>
    </row>
    <row r="27" spans="1:16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8.5</v>
      </c>
      <c r="G27" s="7">
        <v>8</v>
      </c>
      <c r="H27" s="7">
        <v>7.5</v>
      </c>
      <c r="I27" s="7">
        <v>7.3</v>
      </c>
      <c r="J27" s="7">
        <v>8</v>
      </c>
      <c r="K27" s="6">
        <f t="shared" si="0"/>
        <v>7.8599999999999994</v>
      </c>
      <c r="L27" s="6">
        <f t="shared" si="1"/>
        <v>3.1440000000000001</v>
      </c>
      <c r="M27" s="6">
        <v>7.5</v>
      </c>
      <c r="N27" s="6">
        <f t="shared" si="2"/>
        <v>4.5</v>
      </c>
      <c r="O27" s="6">
        <f t="shared" si="3"/>
        <v>7.6440000000000001</v>
      </c>
      <c r="P27" s="39"/>
    </row>
    <row r="28" spans="1:16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9</v>
      </c>
      <c r="G28" s="7">
        <v>8</v>
      </c>
      <c r="H28" s="7">
        <v>7.6</v>
      </c>
      <c r="I28" s="7">
        <v>7.6</v>
      </c>
      <c r="J28" s="7">
        <v>7.5</v>
      </c>
      <c r="K28" s="6">
        <f t="shared" si="0"/>
        <v>7.94</v>
      </c>
      <c r="L28" s="6">
        <f t="shared" si="1"/>
        <v>3.1760000000000002</v>
      </c>
      <c r="M28" s="6">
        <v>8</v>
      </c>
      <c r="N28" s="6">
        <f t="shared" si="2"/>
        <v>4.8</v>
      </c>
      <c r="O28" s="6">
        <f t="shared" si="3"/>
        <v>7.976</v>
      </c>
      <c r="P28" s="39"/>
    </row>
    <row r="29" spans="1:16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9</v>
      </c>
      <c r="G29" s="7">
        <v>7</v>
      </c>
      <c r="H29" s="7">
        <v>7.5</v>
      </c>
      <c r="I29" s="7">
        <v>7</v>
      </c>
      <c r="J29" s="7">
        <v>8.5</v>
      </c>
      <c r="K29" s="6">
        <f t="shared" si="0"/>
        <v>7.8</v>
      </c>
      <c r="L29" s="6">
        <f t="shared" si="1"/>
        <v>3.12</v>
      </c>
      <c r="M29" s="6">
        <v>7.5</v>
      </c>
      <c r="N29" s="6">
        <f t="shared" si="2"/>
        <v>4.5</v>
      </c>
      <c r="O29" s="6">
        <f t="shared" si="3"/>
        <v>7.62</v>
      </c>
      <c r="P29" s="39"/>
    </row>
    <row r="30" spans="1:16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9</v>
      </c>
      <c r="G30" s="7">
        <v>8</v>
      </c>
      <c r="H30" s="7">
        <v>7.5</v>
      </c>
      <c r="I30" s="7">
        <v>7</v>
      </c>
      <c r="J30" s="7">
        <v>7.5</v>
      </c>
      <c r="K30" s="6">
        <f t="shared" si="0"/>
        <v>7.8</v>
      </c>
      <c r="L30" s="6">
        <f t="shared" si="1"/>
        <v>3.12</v>
      </c>
      <c r="M30" s="6">
        <v>7.5</v>
      </c>
      <c r="N30" s="6">
        <f t="shared" si="2"/>
        <v>4.5</v>
      </c>
      <c r="O30" s="6">
        <f t="shared" si="3"/>
        <v>7.62</v>
      </c>
      <c r="P30" s="39"/>
    </row>
    <row r="31" spans="1:16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9</v>
      </c>
      <c r="G31" s="7">
        <v>7.5</v>
      </c>
      <c r="H31" s="7">
        <v>7</v>
      </c>
      <c r="I31" s="7">
        <v>7</v>
      </c>
      <c r="J31" s="7">
        <v>8.5</v>
      </c>
      <c r="K31" s="6">
        <f t="shared" si="0"/>
        <v>7.8</v>
      </c>
      <c r="L31" s="6">
        <f t="shared" si="1"/>
        <v>3.12</v>
      </c>
      <c r="M31" s="6">
        <v>7.5</v>
      </c>
      <c r="N31" s="6">
        <f t="shared" si="2"/>
        <v>4.5</v>
      </c>
      <c r="O31" s="6">
        <f t="shared" si="3"/>
        <v>7.62</v>
      </c>
      <c r="P31" s="39"/>
    </row>
    <row r="32" spans="1:16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8</v>
      </c>
      <c r="G32" s="7">
        <v>7</v>
      </c>
      <c r="H32" s="7">
        <v>7</v>
      </c>
      <c r="I32" s="7">
        <v>6</v>
      </c>
      <c r="J32" s="7">
        <v>7</v>
      </c>
      <c r="K32" s="6">
        <f t="shared" si="0"/>
        <v>7</v>
      </c>
      <c r="L32" s="6">
        <f t="shared" si="1"/>
        <v>2.8000000000000003</v>
      </c>
      <c r="M32" s="6">
        <v>8</v>
      </c>
      <c r="N32" s="6">
        <f t="shared" si="2"/>
        <v>4.8</v>
      </c>
      <c r="O32" s="6">
        <f t="shared" si="3"/>
        <v>7.6</v>
      </c>
      <c r="P32" s="39"/>
    </row>
    <row r="33" spans="1:16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7.5</v>
      </c>
      <c r="G33" s="7">
        <v>7</v>
      </c>
      <c r="H33" s="7">
        <v>7</v>
      </c>
      <c r="I33" s="7">
        <v>6.5</v>
      </c>
      <c r="J33" s="7">
        <v>8.5</v>
      </c>
      <c r="K33" s="6">
        <f t="shared" si="0"/>
        <v>7.3</v>
      </c>
      <c r="L33" s="6">
        <f t="shared" si="1"/>
        <v>2.92</v>
      </c>
      <c r="M33" s="6">
        <v>7</v>
      </c>
      <c r="N33" s="6">
        <f t="shared" si="2"/>
        <v>4.2</v>
      </c>
      <c r="O33" s="6">
        <f t="shared" si="3"/>
        <v>7.12</v>
      </c>
      <c r="P33" s="39"/>
    </row>
    <row r="34" spans="1:16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8.5</v>
      </c>
      <c r="G34" s="7">
        <v>7.5</v>
      </c>
      <c r="H34" s="7">
        <v>7</v>
      </c>
      <c r="I34" s="7">
        <v>6</v>
      </c>
      <c r="J34" s="7">
        <v>8.5</v>
      </c>
      <c r="K34" s="6">
        <f t="shared" si="0"/>
        <v>7.5</v>
      </c>
      <c r="L34" s="6">
        <f t="shared" si="1"/>
        <v>3</v>
      </c>
      <c r="M34" s="6">
        <v>7</v>
      </c>
      <c r="N34" s="6">
        <f t="shared" si="2"/>
        <v>4.2</v>
      </c>
      <c r="O34" s="6">
        <f t="shared" si="3"/>
        <v>7.2</v>
      </c>
      <c r="P34" s="39"/>
    </row>
    <row r="35" spans="1:16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8</v>
      </c>
      <c r="G35" s="7">
        <v>7</v>
      </c>
      <c r="H35" s="7">
        <v>6</v>
      </c>
      <c r="I35" s="7">
        <v>6.2</v>
      </c>
      <c r="J35" s="7">
        <v>8.5</v>
      </c>
      <c r="K35" s="6">
        <f t="shared" si="0"/>
        <v>7.1400000000000006</v>
      </c>
      <c r="L35" s="6">
        <f t="shared" si="1"/>
        <v>2.8560000000000003</v>
      </c>
      <c r="M35" s="6">
        <v>7</v>
      </c>
      <c r="N35" s="6">
        <f t="shared" si="2"/>
        <v>4.2</v>
      </c>
      <c r="O35" s="6">
        <f t="shared" si="3"/>
        <v>7.0560000000000009</v>
      </c>
      <c r="P35" s="39"/>
    </row>
    <row r="36" spans="1:16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8.5</v>
      </c>
      <c r="G36" s="7">
        <v>7</v>
      </c>
      <c r="H36" s="7">
        <v>7</v>
      </c>
      <c r="I36" s="7">
        <v>6.5</v>
      </c>
      <c r="J36" s="7">
        <v>7.5</v>
      </c>
      <c r="K36" s="6">
        <f t="shared" si="0"/>
        <v>7.3</v>
      </c>
      <c r="L36" s="6">
        <f t="shared" si="1"/>
        <v>2.92</v>
      </c>
      <c r="M36" s="6">
        <v>7.5</v>
      </c>
      <c r="N36" s="6">
        <f t="shared" si="2"/>
        <v>4.5</v>
      </c>
      <c r="O36" s="6">
        <f t="shared" si="3"/>
        <v>7.42</v>
      </c>
      <c r="P36" s="39"/>
    </row>
    <row r="37" spans="1:16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7.5</v>
      </c>
      <c r="G37" s="7">
        <v>7</v>
      </c>
      <c r="H37" s="7">
        <v>7</v>
      </c>
      <c r="I37" s="7">
        <v>6</v>
      </c>
      <c r="J37" s="7">
        <v>8</v>
      </c>
      <c r="K37" s="6">
        <f t="shared" si="0"/>
        <v>7.1</v>
      </c>
      <c r="L37" s="6">
        <f t="shared" si="1"/>
        <v>2.84</v>
      </c>
      <c r="M37" s="6">
        <v>7</v>
      </c>
      <c r="N37" s="6">
        <f t="shared" si="2"/>
        <v>4.2</v>
      </c>
      <c r="O37" s="6">
        <f t="shared" si="3"/>
        <v>7.04</v>
      </c>
      <c r="P37" s="39"/>
    </row>
    <row r="38" spans="1:16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9</v>
      </c>
      <c r="G38" s="7">
        <v>7</v>
      </c>
      <c r="H38" s="7">
        <v>7.5</v>
      </c>
      <c r="I38" s="7">
        <v>6</v>
      </c>
      <c r="J38" s="7">
        <v>9</v>
      </c>
      <c r="K38" s="6">
        <f t="shared" si="0"/>
        <v>7.7</v>
      </c>
      <c r="L38" s="6">
        <f t="shared" si="1"/>
        <v>3.08</v>
      </c>
      <c r="M38" s="6">
        <v>8</v>
      </c>
      <c r="N38" s="6">
        <f t="shared" si="2"/>
        <v>4.8</v>
      </c>
      <c r="O38" s="6">
        <f t="shared" si="3"/>
        <v>7.88</v>
      </c>
      <c r="P38" s="39"/>
    </row>
    <row r="39" spans="1:16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8</v>
      </c>
      <c r="G39" s="7">
        <v>7</v>
      </c>
      <c r="H39" s="7">
        <v>7</v>
      </c>
      <c r="I39" s="7">
        <v>6</v>
      </c>
      <c r="J39" s="7">
        <v>8.5</v>
      </c>
      <c r="K39" s="6">
        <f t="shared" si="0"/>
        <v>7.3</v>
      </c>
      <c r="L39" s="6">
        <f t="shared" si="1"/>
        <v>2.92</v>
      </c>
      <c r="M39" s="6">
        <v>7</v>
      </c>
      <c r="N39" s="6">
        <f t="shared" si="2"/>
        <v>4.2</v>
      </c>
      <c r="O39" s="6">
        <f t="shared" si="3"/>
        <v>7.12</v>
      </c>
      <c r="P39" s="39"/>
    </row>
    <row r="40" spans="1:16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8</v>
      </c>
      <c r="G40" s="7">
        <v>7</v>
      </c>
      <c r="H40" s="7">
        <v>7</v>
      </c>
      <c r="I40" s="7">
        <v>6.6</v>
      </c>
      <c r="J40" s="7">
        <v>8</v>
      </c>
      <c r="K40" s="6">
        <f t="shared" si="0"/>
        <v>7.32</v>
      </c>
      <c r="L40" s="6">
        <f t="shared" si="1"/>
        <v>2.9280000000000004</v>
      </c>
      <c r="M40" s="6">
        <v>7</v>
      </c>
      <c r="N40" s="6">
        <f t="shared" si="2"/>
        <v>4.2</v>
      </c>
      <c r="O40" s="6">
        <f t="shared" si="3"/>
        <v>7.1280000000000001</v>
      </c>
      <c r="P40" s="39"/>
    </row>
    <row r="41" spans="1:16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8</v>
      </c>
      <c r="G41" s="7">
        <v>7</v>
      </c>
      <c r="H41" s="7">
        <v>7</v>
      </c>
      <c r="I41" s="7">
        <v>7</v>
      </c>
      <c r="J41" s="7">
        <v>8</v>
      </c>
      <c r="K41" s="6">
        <f t="shared" si="0"/>
        <v>7.4</v>
      </c>
      <c r="L41" s="6">
        <f t="shared" si="1"/>
        <v>2.9600000000000004</v>
      </c>
      <c r="M41" s="6">
        <v>7</v>
      </c>
      <c r="N41" s="6">
        <f t="shared" si="2"/>
        <v>4.2</v>
      </c>
      <c r="O41" s="6">
        <f t="shared" si="3"/>
        <v>7.16</v>
      </c>
      <c r="P41" s="39"/>
    </row>
    <row r="42" spans="1:16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8</v>
      </c>
      <c r="G42" s="7">
        <v>7.5</v>
      </c>
      <c r="H42" s="7">
        <v>7</v>
      </c>
      <c r="I42" s="7">
        <v>7</v>
      </c>
      <c r="J42" s="7">
        <v>8</v>
      </c>
      <c r="K42" s="6">
        <f t="shared" si="0"/>
        <v>7.5</v>
      </c>
      <c r="L42" s="6">
        <f t="shared" si="1"/>
        <v>3</v>
      </c>
      <c r="M42" s="6">
        <v>7</v>
      </c>
      <c r="N42" s="6">
        <f t="shared" si="2"/>
        <v>4.2</v>
      </c>
      <c r="O42" s="6">
        <f t="shared" si="3"/>
        <v>7.2</v>
      </c>
      <c r="P42" s="39"/>
    </row>
    <row r="43" spans="1:16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8</v>
      </c>
      <c r="G43" s="7">
        <v>7.5</v>
      </c>
      <c r="H43" s="7">
        <v>7</v>
      </c>
      <c r="I43" s="7">
        <v>7</v>
      </c>
      <c r="J43" s="7">
        <v>8</v>
      </c>
      <c r="K43" s="6">
        <f t="shared" si="0"/>
        <v>7.5</v>
      </c>
      <c r="L43" s="6">
        <f t="shared" si="1"/>
        <v>3</v>
      </c>
      <c r="M43" s="6">
        <v>7</v>
      </c>
      <c r="N43" s="6">
        <f t="shared" si="2"/>
        <v>4.2</v>
      </c>
      <c r="O43" s="6">
        <f t="shared" si="3"/>
        <v>7.2</v>
      </c>
      <c r="P43" s="39"/>
    </row>
    <row r="44" spans="1:16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7.5</v>
      </c>
      <c r="H44" s="7">
        <v>7</v>
      </c>
      <c r="I44" s="7">
        <v>6</v>
      </c>
      <c r="J44" s="7">
        <v>8.5</v>
      </c>
      <c r="K44" s="6">
        <f t="shared" si="0"/>
        <v>7.3</v>
      </c>
      <c r="L44" s="6">
        <f t="shared" si="1"/>
        <v>2.92</v>
      </c>
      <c r="M44" s="6">
        <v>7</v>
      </c>
      <c r="N44" s="6">
        <f t="shared" si="2"/>
        <v>4.2</v>
      </c>
      <c r="O44" s="6">
        <f t="shared" si="3"/>
        <v>7.12</v>
      </c>
      <c r="P44" s="39"/>
    </row>
    <row r="45" spans="1:16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7</v>
      </c>
      <c r="H45" s="7">
        <v>7</v>
      </c>
      <c r="I45" s="7">
        <v>6.5</v>
      </c>
      <c r="J45" s="7">
        <v>8.1999999999999993</v>
      </c>
      <c r="K45" s="6">
        <f t="shared" si="0"/>
        <v>7.24</v>
      </c>
      <c r="L45" s="6">
        <f t="shared" si="1"/>
        <v>2.8960000000000004</v>
      </c>
      <c r="M45" s="6">
        <v>7</v>
      </c>
      <c r="N45" s="6">
        <f t="shared" si="2"/>
        <v>4.2</v>
      </c>
      <c r="O45" s="6">
        <f t="shared" si="3"/>
        <v>7.0960000000000001</v>
      </c>
      <c r="P45" s="39"/>
    </row>
    <row r="46" spans="1:16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8</v>
      </c>
      <c r="G46" s="7">
        <v>7</v>
      </c>
      <c r="H46" s="7">
        <v>7</v>
      </c>
      <c r="I46" s="7">
        <v>0.7</v>
      </c>
      <c r="J46" s="7">
        <v>8</v>
      </c>
      <c r="K46" s="6">
        <f t="shared" si="0"/>
        <v>6.14</v>
      </c>
      <c r="L46" s="6">
        <f t="shared" si="1"/>
        <v>2.456</v>
      </c>
      <c r="M46" s="6">
        <v>7</v>
      </c>
      <c r="N46" s="6">
        <f t="shared" si="2"/>
        <v>4.2</v>
      </c>
      <c r="O46" s="6">
        <f t="shared" si="3"/>
        <v>6.6560000000000006</v>
      </c>
      <c r="P46" s="39"/>
    </row>
    <row r="47" spans="1:16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7.5</v>
      </c>
      <c r="G47" s="7">
        <v>7.5</v>
      </c>
      <c r="H47" s="7">
        <v>6.5</v>
      </c>
      <c r="I47" s="7">
        <v>6</v>
      </c>
      <c r="J47" s="7">
        <v>7.5</v>
      </c>
      <c r="K47" s="6">
        <f t="shared" si="0"/>
        <v>7</v>
      </c>
      <c r="L47" s="6">
        <f t="shared" si="1"/>
        <v>2.8000000000000003</v>
      </c>
      <c r="M47" s="6">
        <v>7</v>
      </c>
      <c r="N47" s="6">
        <f t="shared" si="2"/>
        <v>4.2</v>
      </c>
      <c r="O47" s="6">
        <f t="shared" si="3"/>
        <v>7</v>
      </c>
      <c r="P47" s="39"/>
    </row>
    <row r="48" spans="1:16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6.5</v>
      </c>
      <c r="J48" s="7">
        <v>8</v>
      </c>
      <c r="K48" s="6">
        <f t="shared" si="0"/>
        <v>6.82</v>
      </c>
      <c r="L48" s="6">
        <f t="shared" si="1"/>
        <v>2.7280000000000002</v>
      </c>
      <c r="M48" s="6">
        <v>8</v>
      </c>
      <c r="N48" s="6">
        <f t="shared" si="2"/>
        <v>4.8</v>
      </c>
      <c r="O48" s="6">
        <f t="shared" si="3"/>
        <v>7.5280000000000005</v>
      </c>
      <c r="P48" s="39"/>
    </row>
    <row r="49" spans="1:16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8.5</v>
      </c>
      <c r="G49" s="7">
        <v>7</v>
      </c>
      <c r="H49" s="7">
        <v>7</v>
      </c>
      <c r="I49" s="7">
        <v>6.6</v>
      </c>
      <c r="J49" s="7">
        <v>7.7</v>
      </c>
      <c r="K49" s="6">
        <f t="shared" si="0"/>
        <v>7.3600000000000012</v>
      </c>
      <c r="L49" s="6">
        <f t="shared" si="1"/>
        <v>2.9440000000000008</v>
      </c>
      <c r="M49" s="6">
        <v>7</v>
      </c>
      <c r="N49" s="6">
        <f t="shared" si="2"/>
        <v>4.2</v>
      </c>
      <c r="O49" s="6">
        <f t="shared" si="3"/>
        <v>7.144000000000001</v>
      </c>
      <c r="P49" s="39"/>
    </row>
    <row r="50" spans="1:16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8.5</v>
      </c>
      <c r="G50" s="7">
        <v>7</v>
      </c>
      <c r="H50" s="7">
        <v>7.5</v>
      </c>
      <c r="I50" s="7">
        <v>7</v>
      </c>
      <c r="J50" s="7">
        <v>8</v>
      </c>
      <c r="K50" s="6">
        <f t="shared" si="0"/>
        <v>7.6</v>
      </c>
      <c r="L50" s="6">
        <f t="shared" si="1"/>
        <v>3.04</v>
      </c>
      <c r="M50" s="6">
        <v>7</v>
      </c>
      <c r="N50" s="6">
        <f t="shared" si="2"/>
        <v>4.2</v>
      </c>
      <c r="O50" s="6">
        <f t="shared" si="3"/>
        <v>7.24</v>
      </c>
      <c r="P50" s="39"/>
    </row>
    <row r="51" spans="1:16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8.5</v>
      </c>
      <c r="G51" s="7">
        <v>8.5</v>
      </c>
      <c r="H51" s="7">
        <v>7</v>
      </c>
      <c r="I51" s="7">
        <v>6.8</v>
      </c>
      <c r="J51" s="7">
        <v>7.5</v>
      </c>
      <c r="K51" s="6">
        <f t="shared" si="0"/>
        <v>7.6599999999999993</v>
      </c>
      <c r="L51" s="6">
        <f t="shared" si="1"/>
        <v>3.0640000000000001</v>
      </c>
      <c r="M51" s="6">
        <v>8</v>
      </c>
      <c r="N51" s="6">
        <f t="shared" si="2"/>
        <v>4.8</v>
      </c>
      <c r="O51" s="6">
        <f t="shared" si="3"/>
        <v>7.8639999999999999</v>
      </c>
      <c r="P51" s="39"/>
    </row>
    <row r="52" spans="1:16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8.5</v>
      </c>
      <c r="G52" s="7">
        <v>8</v>
      </c>
      <c r="H52" s="7">
        <v>7</v>
      </c>
      <c r="I52" s="7">
        <v>8</v>
      </c>
      <c r="J52" s="7">
        <v>8</v>
      </c>
      <c r="K52" s="6">
        <f t="shared" si="0"/>
        <v>7.9</v>
      </c>
      <c r="L52" s="6">
        <f t="shared" si="1"/>
        <v>3.16</v>
      </c>
      <c r="M52" s="6">
        <v>8</v>
      </c>
      <c r="N52" s="6">
        <f t="shared" si="2"/>
        <v>4.8</v>
      </c>
      <c r="O52" s="6">
        <f t="shared" si="3"/>
        <v>7.96</v>
      </c>
      <c r="P52" s="39"/>
    </row>
    <row r="53" spans="1:16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8</v>
      </c>
      <c r="G53" s="7">
        <v>7</v>
      </c>
      <c r="H53" s="7">
        <v>6.5</v>
      </c>
      <c r="I53" s="7">
        <v>6.5</v>
      </c>
      <c r="J53" s="7">
        <v>7.5</v>
      </c>
      <c r="K53" s="6">
        <f t="shared" si="0"/>
        <v>7.1</v>
      </c>
      <c r="L53" s="6">
        <f t="shared" si="1"/>
        <v>2.84</v>
      </c>
      <c r="M53" s="6">
        <v>7</v>
      </c>
      <c r="N53" s="6">
        <f t="shared" si="2"/>
        <v>4.2</v>
      </c>
      <c r="O53" s="6">
        <f t="shared" si="3"/>
        <v>7.04</v>
      </c>
      <c r="P53" s="39"/>
    </row>
    <row r="54" spans="1:16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8</v>
      </c>
      <c r="G54" s="7">
        <v>7</v>
      </c>
      <c r="H54" s="7">
        <v>7</v>
      </c>
      <c r="I54" s="7">
        <v>7</v>
      </c>
      <c r="J54" s="7">
        <v>8.5</v>
      </c>
      <c r="K54" s="6">
        <f t="shared" si="0"/>
        <v>7.5</v>
      </c>
      <c r="L54" s="6">
        <f t="shared" si="1"/>
        <v>3</v>
      </c>
      <c r="M54" s="6">
        <v>7</v>
      </c>
      <c r="N54" s="6">
        <f t="shared" si="2"/>
        <v>4.2</v>
      </c>
      <c r="O54" s="6">
        <f t="shared" si="3"/>
        <v>7.2</v>
      </c>
      <c r="P54" s="39"/>
    </row>
  </sheetData>
  <sheetProtection algorithmName="SHA-512" hashValue="JvpJruic77/x7D6kSTaEL+2fZ1VL3yxpmEyz8H8Sj56GNW2HGgnPaUo2qvI2P+jfen5fFwIaeV3XhsSF04QYJQ==" saltValue="FW6yfkLMEjSe1hvTPcFASw==" spinCount="100000" sheet="1" objects="1" scenarios="1"/>
  <protectedRanges>
    <protectedRange sqref="N10" name="Range2"/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  <colBreaks count="1" manualBreakCount="1">
    <brk id="15" max="5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view="pageBreakPreview" zoomScale="85" zoomScaleNormal="100" zoomScaleSheetLayoutView="85" workbookViewId="0">
      <selection activeCell="F8" sqref="F1:O1048576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20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0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20" ht="18" customHeight="1" x14ac:dyDescent="0.25"/>
    <row r="5" spans="1:20" ht="18" customHeight="1" x14ac:dyDescent="0.25">
      <c r="A5" t="s">
        <v>14</v>
      </c>
      <c r="D5" t="s">
        <v>19</v>
      </c>
    </row>
    <row r="6" spans="1:20" ht="18" customHeight="1" x14ac:dyDescent="0.25"/>
    <row r="7" spans="1:20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0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0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</v>
      </c>
      <c r="G9" s="7">
        <v>7.5</v>
      </c>
      <c r="H9" s="7">
        <v>8.5</v>
      </c>
      <c r="I9" s="7">
        <v>8</v>
      </c>
      <c r="J9" s="7">
        <v>8.5</v>
      </c>
      <c r="K9" s="6">
        <f t="shared" ref="K9:K54" si="0">AVERAGE(F9:J9)</f>
        <v>8.1</v>
      </c>
      <c r="L9" s="6">
        <f t="shared" ref="L9:L54" si="1">40%*K9</f>
        <v>3.24</v>
      </c>
      <c r="M9" s="6">
        <v>8.5</v>
      </c>
      <c r="N9" s="6">
        <f t="shared" ref="N9:N54" si="2">60%*M9</f>
        <v>5.0999999999999996</v>
      </c>
      <c r="O9" s="6">
        <f t="shared" ref="O9:O54" si="3">N9+L9</f>
        <v>8.34</v>
      </c>
      <c r="P9" s="39"/>
      <c r="Q9" s="39"/>
      <c r="R9" s="39"/>
      <c r="S9" s="39"/>
      <c r="T9" s="39"/>
    </row>
    <row r="10" spans="1:20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</v>
      </c>
      <c r="G10" s="7">
        <v>7</v>
      </c>
      <c r="H10" s="7">
        <v>7.5</v>
      </c>
      <c r="I10" s="7">
        <v>8</v>
      </c>
      <c r="J10" s="7">
        <v>9</v>
      </c>
      <c r="K10" s="6">
        <f t="shared" si="0"/>
        <v>7.8</v>
      </c>
      <c r="L10" s="6">
        <f t="shared" si="1"/>
        <v>3.12</v>
      </c>
      <c r="M10" s="6">
        <v>8</v>
      </c>
      <c r="N10" s="6">
        <f t="shared" si="2"/>
        <v>4.8</v>
      </c>
      <c r="O10" s="6">
        <f t="shared" si="3"/>
        <v>7.92</v>
      </c>
      <c r="P10" s="39"/>
      <c r="Q10" s="39"/>
      <c r="R10" s="39"/>
      <c r="S10" s="39"/>
      <c r="T10" s="39"/>
    </row>
    <row r="11" spans="1:20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</v>
      </c>
      <c r="G11" s="7">
        <v>8</v>
      </c>
      <c r="H11" s="7">
        <v>8</v>
      </c>
      <c r="I11" s="7">
        <v>8</v>
      </c>
      <c r="J11" s="7">
        <v>7.5</v>
      </c>
      <c r="K11" s="6">
        <f t="shared" si="0"/>
        <v>7.9</v>
      </c>
      <c r="L11" s="6">
        <f t="shared" si="1"/>
        <v>3.16</v>
      </c>
      <c r="M11" s="6">
        <v>8.5</v>
      </c>
      <c r="N11" s="6">
        <f t="shared" si="2"/>
        <v>5.0999999999999996</v>
      </c>
      <c r="O11" s="6">
        <f t="shared" si="3"/>
        <v>8.26</v>
      </c>
      <c r="P11" s="39"/>
      <c r="Q11" s="39"/>
      <c r="R11" s="39"/>
      <c r="S11" s="39"/>
      <c r="T11" s="39"/>
    </row>
    <row r="12" spans="1:20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7.5</v>
      </c>
      <c r="G12" s="7">
        <v>7.5</v>
      </c>
      <c r="H12" s="7">
        <v>8</v>
      </c>
      <c r="I12" s="7">
        <v>8</v>
      </c>
      <c r="J12" s="7">
        <v>8</v>
      </c>
      <c r="K12" s="6">
        <f t="shared" si="0"/>
        <v>7.8</v>
      </c>
      <c r="L12" s="6">
        <f t="shared" si="1"/>
        <v>3.12</v>
      </c>
      <c r="M12" s="6">
        <v>8.5</v>
      </c>
      <c r="N12" s="6">
        <f t="shared" si="2"/>
        <v>5.0999999999999996</v>
      </c>
      <c r="O12" s="6">
        <f t="shared" si="3"/>
        <v>8.2199999999999989</v>
      </c>
      <c r="P12" s="39"/>
      <c r="Q12" s="39"/>
      <c r="R12" s="39"/>
      <c r="S12" s="39"/>
      <c r="T12" s="39"/>
    </row>
    <row r="13" spans="1:20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7.5</v>
      </c>
      <c r="G13" s="7">
        <v>7.5</v>
      </c>
      <c r="H13" s="7">
        <v>8.5</v>
      </c>
      <c r="I13" s="7">
        <v>8</v>
      </c>
      <c r="J13" s="7">
        <v>7.5</v>
      </c>
      <c r="K13" s="6">
        <f t="shared" si="0"/>
        <v>7.8</v>
      </c>
      <c r="L13" s="6">
        <f t="shared" si="1"/>
        <v>3.12</v>
      </c>
      <c r="M13" s="6">
        <v>7.5</v>
      </c>
      <c r="N13" s="6">
        <f t="shared" si="2"/>
        <v>4.5</v>
      </c>
      <c r="O13" s="6">
        <f t="shared" si="3"/>
        <v>7.62</v>
      </c>
      <c r="P13" s="39"/>
      <c r="Q13" s="39"/>
      <c r="R13" s="39"/>
      <c r="S13" s="39"/>
      <c r="T13" s="39"/>
    </row>
    <row r="14" spans="1:20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7.5</v>
      </c>
      <c r="G14" s="7">
        <v>7.5</v>
      </c>
      <c r="H14" s="7">
        <v>8.5</v>
      </c>
      <c r="I14" s="7">
        <v>8</v>
      </c>
      <c r="J14" s="7">
        <v>8</v>
      </c>
      <c r="K14" s="6">
        <f t="shared" si="0"/>
        <v>7.9</v>
      </c>
      <c r="L14" s="6">
        <f t="shared" si="1"/>
        <v>3.16</v>
      </c>
      <c r="M14" s="6">
        <v>8</v>
      </c>
      <c r="N14" s="6">
        <f t="shared" si="2"/>
        <v>4.8</v>
      </c>
      <c r="O14" s="6">
        <f t="shared" si="3"/>
        <v>7.96</v>
      </c>
      <c r="P14" s="39"/>
      <c r="Q14" s="39"/>
      <c r="R14" s="39"/>
      <c r="S14" s="39"/>
      <c r="T14" s="39"/>
    </row>
    <row r="15" spans="1:20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7.5</v>
      </c>
      <c r="G15" s="7">
        <v>8</v>
      </c>
      <c r="H15" s="7">
        <v>8.5</v>
      </c>
      <c r="I15" s="7">
        <v>8</v>
      </c>
      <c r="J15" s="7">
        <v>7.5</v>
      </c>
      <c r="K15" s="6">
        <f t="shared" si="0"/>
        <v>7.9</v>
      </c>
      <c r="L15" s="6">
        <f t="shared" si="1"/>
        <v>3.16</v>
      </c>
      <c r="M15" s="6">
        <v>8</v>
      </c>
      <c r="N15" s="6">
        <f t="shared" si="2"/>
        <v>4.8</v>
      </c>
      <c r="O15" s="6">
        <f t="shared" si="3"/>
        <v>7.96</v>
      </c>
      <c r="P15" s="39"/>
      <c r="Q15" s="39"/>
      <c r="R15" s="39"/>
      <c r="S15" s="39"/>
      <c r="T15" s="39"/>
    </row>
    <row r="16" spans="1:20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8.5</v>
      </c>
      <c r="H16" s="7">
        <v>8.5</v>
      </c>
      <c r="I16" s="7">
        <v>8</v>
      </c>
      <c r="J16" s="7">
        <v>8.5</v>
      </c>
      <c r="K16" s="6">
        <f t="shared" si="0"/>
        <v>8.3000000000000007</v>
      </c>
      <c r="L16" s="6">
        <f t="shared" si="1"/>
        <v>3.3200000000000003</v>
      </c>
      <c r="M16" s="6">
        <v>8.5</v>
      </c>
      <c r="N16" s="6">
        <f t="shared" si="2"/>
        <v>5.0999999999999996</v>
      </c>
      <c r="O16" s="6">
        <f t="shared" si="3"/>
        <v>8.42</v>
      </c>
      <c r="P16" s="39"/>
      <c r="Q16" s="39"/>
      <c r="R16" s="39"/>
      <c r="S16" s="39"/>
      <c r="T16" s="39"/>
    </row>
    <row r="17" spans="1:20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7.5</v>
      </c>
      <c r="H17" s="7">
        <v>8</v>
      </c>
      <c r="I17" s="7">
        <v>8</v>
      </c>
      <c r="J17" s="7">
        <v>8.5</v>
      </c>
      <c r="K17" s="6">
        <f t="shared" si="0"/>
        <v>7.8</v>
      </c>
      <c r="L17" s="6">
        <f t="shared" si="1"/>
        <v>3.12</v>
      </c>
      <c r="M17" s="6">
        <v>8</v>
      </c>
      <c r="N17" s="6">
        <f t="shared" si="2"/>
        <v>4.8</v>
      </c>
      <c r="O17" s="6">
        <f t="shared" si="3"/>
        <v>7.92</v>
      </c>
      <c r="P17" s="39"/>
      <c r="Q17" s="39"/>
      <c r="R17" s="39"/>
      <c r="S17" s="39"/>
      <c r="T17" s="39"/>
    </row>
    <row r="18" spans="1:20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8</v>
      </c>
      <c r="H18" s="7">
        <v>8.5</v>
      </c>
      <c r="I18" s="7">
        <v>8.5</v>
      </c>
      <c r="J18" s="7">
        <v>8</v>
      </c>
      <c r="K18" s="6">
        <f t="shared" si="0"/>
        <v>8.1999999999999993</v>
      </c>
      <c r="L18" s="6">
        <f t="shared" si="1"/>
        <v>3.28</v>
      </c>
      <c r="M18" s="6">
        <v>8.5</v>
      </c>
      <c r="N18" s="6">
        <f t="shared" si="2"/>
        <v>5.0999999999999996</v>
      </c>
      <c r="O18" s="6">
        <f t="shared" si="3"/>
        <v>8.379999999999999</v>
      </c>
      <c r="P18" s="39"/>
      <c r="Q18" s="39"/>
      <c r="R18" s="39"/>
      <c r="S18" s="39"/>
      <c r="T18" s="39"/>
    </row>
    <row r="19" spans="1:20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</v>
      </c>
      <c r="G19" s="7">
        <v>8</v>
      </c>
      <c r="H19" s="7">
        <v>7.5</v>
      </c>
      <c r="I19" s="7">
        <v>8</v>
      </c>
      <c r="J19" s="7">
        <v>8</v>
      </c>
      <c r="K19" s="6">
        <f t="shared" si="0"/>
        <v>7.8</v>
      </c>
      <c r="L19" s="6">
        <f t="shared" si="1"/>
        <v>3.12</v>
      </c>
      <c r="M19" s="6">
        <v>8</v>
      </c>
      <c r="N19" s="6">
        <f t="shared" si="2"/>
        <v>4.8</v>
      </c>
      <c r="O19" s="6">
        <f t="shared" si="3"/>
        <v>7.92</v>
      </c>
      <c r="P19" s="39"/>
      <c r="Q19" s="39"/>
      <c r="R19" s="39"/>
      <c r="S19" s="39"/>
      <c r="T19" s="39"/>
    </row>
    <row r="20" spans="1:20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7.5</v>
      </c>
      <c r="H20" s="7">
        <v>7.5</v>
      </c>
      <c r="I20" s="7">
        <v>8.5</v>
      </c>
      <c r="J20" s="7">
        <v>7.5</v>
      </c>
      <c r="K20" s="6">
        <f t="shared" si="0"/>
        <v>7.7</v>
      </c>
      <c r="L20" s="6">
        <f t="shared" si="1"/>
        <v>3.08</v>
      </c>
      <c r="M20" s="6">
        <v>7.5</v>
      </c>
      <c r="N20" s="6">
        <f t="shared" si="2"/>
        <v>4.5</v>
      </c>
      <c r="O20" s="6">
        <f t="shared" si="3"/>
        <v>7.58</v>
      </c>
      <c r="P20" s="39"/>
      <c r="Q20" s="39"/>
      <c r="R20" s="39"/>
      <c r="S20" s="39"/>
      <c r="T20" s="39"/>
    </row>
    <row r="21" spans="1:20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7.5</v>
      </c>
      <c r="G21" s="7">
        <v>8</v>
      </c>
      <c r="H21" s="7">
        <v>8</v>
      </c>
      <c r="I21" s="7">
        <v>8.5</v>
      </c>
      <c r="J21" s="7">
        <v>8.3000000000000007</v>
      </c>
      <c r="K21" s="6">
        <f t="shared" si="0"/>
        <v>8.0599999999999987</v>
      </c>
      <c r="L21" s="6">
        <f t="shared" si="1"/>
        <v>3.2239999999999998</v>
      </c>
      <c r="M21" s="6">
        <v>7</v>
      </c>
      <c r="N21" s="6">
        <f t="shared" si="2"/>
        <v>4.2</v>
      </c>
      <c r="O21" s="6">
        <f t="shared" si="3"/>
        <v>7.4239999999999995</v>
      </c>
      <c r="P21" s="39"/>
      <c r="Q21" s="39"/>
      <c r="R21" s="39"/>
      <c r="S21" s="39"/>
      <c r="T21" s="39"/>
    </row>
    <row r="22" spans="1:20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7.5</v>
      </c>
      <c r="G22" s="7">
        <v>0.5</v>
      </c>
      <c r="H22" s="7">
        <v>8.5</v>
      </c>
      <c r="I22" s="7">
        <v>7.5</v>
      </c>
      <c r="J22" s="7">
        <v>8.5</v>
      </c>
      <c r="K22" s="6">
        <f t="shared" si="0"/>
        <v>6.5</v>
      </c>
      <c r="L22" s="6">
        <f t="shared" si="1"/>
        <v>2.6</v>
      </c>
      <c r="M22" s="6">
        <v>8.5</v>
      </c>
      <c r="N22" s="6">
        <f t="shared" si="2"/>
        <v>5.0999999999999996</v>
      </c>
      <c r="O22" s="6">
        <f t="shared" si="3"/>
        <v>7.6999999999999993</v>
      </c>
      <c r="P22" s="39"/>
      <c r="Q22" s="39"/>
      <c r="R22" s="39"/>
      <c r="S22" s="39"/>
      <c r="T22" s="39"/>
    </row>
    <row r="23" spans="1:20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7.5</v>
      </c>
      <c r="G23" s="7">
        <v>7.5</v>
      </c>
      <c r="H23" s="7">
        <v>8</v>
      </c>
      <c r="I23" s="7">
        <v>8</v>
      </c>
      <c r="J23" s="7">
        <v>7.5</v>
      </c>
      <c r="K23" s="6">
        <f t="shared" si="0"/>
        <v>7.7</v>
      </c>
      <c r="L23" s="6">
        <f t="shared" si="1"/>
        <v>3.08</v>
      </c>
      <c r="M23" s="6">
        <v>8</v>
      </c>
      <c r="N23" s="6">
        <f t="shared" si="2"/>
        <v>4.8</v>
      </c>
      <c r="O23" s="6">
        <f t="shared" si="3"/>
        <v>7.88</v>
      </c>
      <c r="P23" s="39"/>
      <c r="Q23" s="39"/>
      <c r="R23" s="39"/>
      <c r="S23" s="39"/>
      <c r="T23" s="39"/>
    </row>
    <row r="24" spans="1:20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8</v>
      </c>
      <c r="G24" s="7">
        <v>8</v>
      </c>
      <c r="H24" s="7">
        <v>7.3</v>
      </c>
      <c r="I24" s="7">
        <v>8</v>
      </c>
      <c r="J24" s="7">
        <v>8</v>
      </c>
      <c r="K24" s="6">
        <f t="shared" si="0"/>
        <v>7.8599999999999994</v>
      </c>
      <c r="L24" s="6">
        <f t="shared" si="1"/>
        <v>3.1440000000000001</v>
      </c>
      <c r="M24" s="6">
        <v>8.5</v>
      </c>
      <c r="N24" s="6">
        <f t="shared" si="2"/>
        <v>5.0999999999999996</v>
      </c>
      <c r="O24" s="6">
        <f t="shared" si="3"/>
        <v>8.2439999999999998</v>
      </c>
      <c r="P24" s="39"/>
      <c r="Q24" s="39"/>
      <c r="R24" s="39"/>
      <c r="S24" s="39"/>
      <c r="T24" s="39"/>
    </row>
    <row r="25" spans="1:20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7.5</v>
      </c>
      <c r="G25" s="7">
        <v>7.5</v>
      </c>
      <c r="H25" s="7">
        <v>8</v>
      </c>
      <c r="I25" s="7">
        <v>8</v>
      </c>
      <c r="J25" s="7">
        <v>7.5</v>
      </c>
      <c r="K25" s="6">
        <f t="shared" si="0"/>
        <v>7.7</v>
      </c>
      <c r="L25" s="6">
        <f t="shared" si="1"/>
        <v>3.08</v>
      </c>
      <c r="M25" s="6">
        <v>8.5</v>
      </c>
      <c r="N25" s="6">
        <f t="shared" si="2"/>
        <v>5.0999999999999996</v>
      </c>
      <c r="O25" s="6">
        <f t="shared" si="3"/>
        <v>8.18</v>
      </c>
      <c r="P25" s="39"/>
      <c r="Q25" s="39"/>
      <c r="R25" s="39"/>
      <c r="S25" s="39"/>
      <c r="T25" s="39"/>
    </row>
    <row r="26" spans="1:20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7.5</v>
      </c>
      <c r="H26" s="7">
        <v>8</v>
      </c>
      <c r="I26" s="7">
        <v>8</v>
      </c>
      <c r="J26" s="7">
        <v>8</v>
      </c>
      <c r="K26" s="6">
        <f t="shared" si="0"/>
        <v>7.7</v>
      </c>
      <c r="L26" s="6">
        <f t="shared" si="1"/>
        <v>3.08</v>
      </c>
      <c r="M26" s="6">
        <v>8</v>
      </c>
      <c r="N26" s="6">
        <f t="shared" si="2"/>
        <v>4.8</v>
      </c>
      <c r="O26" s="6">
        <f t="shared" si="3"/>
        <v>7.88</v>
      </c>
      <c r="P26" s="39"/>
      <c r="Q26" s="39"/>
      <c r="R26" s="39"/>
      <c r="S26" s="39"/>
      <c r="T26" s="39"/>
    </row>
    <row r="27" spans="1:20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7.5</v>
      </c>
      <c r="H27" s="7">
        <v>8</v>
      </c>
      <c r="I27" s="7">
        <v>8</v>
      </c>
      <c r="J27" s="7">
        <v>8</v>
      </c>
      <c r="K27" s="6">
        <f t="shared" si="0"/>
        <v>7.8</v>
      </c>
      <c r="L27" s="6">
        <f t="shared" si="1"/>
        <v>3.12</v>
      </c>
      <c r="M27" s="6">
        <v>8</v>
      </c>
      <c r="N27" s="6">
        <f t="shared" si="2"/>
        <v>4.8</v>
      </c>
      <c r="O27" s="6">
        <f t="shared" si="3"/>
        <v>7.92</v>
      </c>
      <c r="P27" s="39"/>
      <c r="Q27" s="39"/>
      <c r="R27" s="39"/>
      <c r="S27" s="39"/>
      <c r="T27" s="39"/>
    </row>
    <row r="28" spans="1:20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7.5</v>
      </c>
      <c r="G28" s="7">
        <v>7.5</v>
      </c>
      <c r="H28" s="7">
        <v>8.5</v>
      </c>
      <c r="I28" s="7">
        <v>6</v>
      </c>
      <c r="J28" s="7">
        <v>7.5</v>
      </c>
      <c r="K28" s="6">
        <f t="shared" si="0"/>
        <v>7.4</v>
      </c>
      <c r="L28" s="6">
        <f t="shared" si="1"/>
        <v>2.9600000000000004</v>
      </c>
      <c r="M28" s="6">
        <v>8</v>
      </c>
      <c r="N28" s="6">
        <f t="shared" si="2"/>
        <v>4.8</v>
      </c>
      <c r="O28" s="6">
        <f t="shared" si="3"/>
        <v>7.76</v>
      </c>
      <c r="P28" s="39"/>
      <c r="Q28" s="39"/>
      <c r="R28" s="39"/>
      <c r="S28" s="39"/>
      <c r="T28" s="39"/>
    </row>
    <row r="29" spans="1:20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</v>
      </c>
      <c r="G29" s="7">
        <v>8</v>
      </c>
      <c r="H29" s="7">
        <v>8</v>
      </c>
      <c r="I29" s="7">
        <v>8</v>
      </c>
      <c r="J29" s="7">
        <v>8.5</v>
      </c>
      <c r="K29" s="6">
        <f t="shared" si="0"/>
        <v>8.1</v>
      </c>
      <c r="L29" s="6">
        <f t="shared" si="1"/>
        <v>3.24</v>
      </c>
      <c r="M29" s="6">
        <v>8.5</v>
      </c>
      <c r="N29" s="6">
        <f t="shared" si="2"/>
        <v>5.0999999999999996</v>
      </c>
      <c r="O29" s="6">
        <f t="shared" si="3"/>
        <v>8.34</v>
      </c>
      <c r="P29" s="39"/>
      <c r="Q29" s="39"/>
      <c r="R29" s="39"/>
      <c r="S29" s="39"/>
      <c r="T29" s="39"/>
    </row>
    <row r="30" spans="1:20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7.5</v>
      </c>
      <c r="G30" s="7">
        <v>7.5</v>
      </c>
      <c r="H30" s="7">
        <v>8.5</v>
      </c>
      <c r="I30" s="7">
        <v>8</v>
      </c>
      <c r="J30" s="7">
        <v>8</v>
      </c>
      <c r="K30" s="6">
        <f t="shared" si="0"/>
        <v>7.9</v>
      </c>
      <c r="L30" s="6">
        <f t="shared" si="1"/>
        <v>3.16</v>
      </c>
      <c r="M30" s="6">
        <v>8</v>
      </c>
      <c r="N30" s="6">
        <f t="shared" si="2"/>
        <v>4.8</v>
      </c>
      <c r="O30" s="6">
        <f t="shared" si="3"/>
        <v>7.96</v>
      </c>
      <c r="P30" s="39"/>
      <c r="Q30" s="39"/>
      <c r="R30" s="39"/>
      <c r="S30" s="39"/>
      <c r="T30" s="39"/>
    </row>
    <row r="31" spans="1:20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7.5</v>
      </c>
      <c r="H31" s="7">
        <v>7.5</v>
      </c>
      <c r="I31" s="7">
        <v>8</v>
      </c>
      <c r="J31" s="7">
        <v>8.5</v>
      </c>
      <c r="K31" s="6">
        <f t="shared" si="0"/>
        <v>7.8</v>
      </c>
      <c r="L31" s="6">
        <f t="shared" si="1"/>
        <v>3.12</v>
      </c>
      <c r="M31" s="6">
        <v>7.5</v>
      </c>
      <c r="N31" s="6">
        <f t="shared" si="2"/>
        <v>4.5</v>
      </c>
      <c r="O31" s="6">
        <f t="shared" si="3"/>
        <v>7.62</v>
      </c>
      <c r="P31" s="39"/>
      <c r="Q31" s="39"/>
      <c r="R31" s="39"/>
      <c r="S31" s="39"/>
      <c r="T31" s="39"/>
    </row>
    <row r="32" spans="1:20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7.5</v>
      </c>
      <c r="G32" s="7">
        <v>7</v>
      </c>
      <c r="H32" s="7">
        <v>7.5</v>
      </c>
      <c r="I32" s="7">
        <v>8</v>
      </c>
      <c r="J32" s="7">
        <v>8.5</v>
      </c>
      <c r="K32" s="6">
        <f t="shared" si="0"/>
        <v>7.7</v>
      </c>
      <c r="L32" s="6">
        <f t="shared" si="1"/>
        <v>3.08</v>
      </c>
      <c r="M32" s="6">
        <v>8</v>
      </c>
      <c r="N32" s="6">
        <f t="shared" si="2"/>
        <v>4.8</v>
      </c>
      <c r="O32" s="6">
        <f t="shared" si="3"/>
        <v>7.88</v>
      </c>
      <c r="P32" s="39"/>
      <c r="Q32" s="39"/>
      <c r="R32" s="39"/>
      <c r="S32" s="39"/>
      <c r="T32" s="39"/>
    </row>
    <row r="33" spans="1:20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7.5</v>
      </c>
      <c r="G33" s="7">
        <v>7</v>
      </c>
      <c r="H33" s="7">
        <v>7.5</v>
      </c>
      <c r="I33" s="7">
        <v>8</v>
      </c>
      <c r="J33" s="7">
        <v>8</v>
      </c>
      <c r="K33" s="6">
        <f t="shared" si="0"/>
        <v>7.6</v>
      </c>
      <c r="L33" s="6">
        <f t="shared" si="1"/>
        <v>3.04</v>
      </c>
      <c r="M33" s="6">
        <v>8</v>
      </c>
      <c r="N33" s="6">
        <f t="shared" si="2"/>
        <v>4.8</v>
      </c>
      <c r="O33" s="6">
        <f t="shared" si="3"/>
        <v>7.84</v>
      </c>
      <c r="P33" s="39"/>
      <c r="Q33" s="39"/>
      <c r="R33" s="39"/>
      <c r="S33" s="39"/>
      <c r="T33" s="39"/>
    </row>
    <row r="34" spans="1:20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7.5</v>
      </c>
      <c r="G34" s="7">
        <v>7.5</v>
      </c>
      <c r="H34" s="7">
        <v>8</v>
      </c>
      <c r="I34" s="7">
        <v>8</v>
      </c>
      <c r="J34" s="7">
        <v>8</v>
      </c>
      <c r="K34" s="6">
        <f t="shared" si="0"/>
        <v>7.8</v>
      </c>
      <c r="L34" s="6">
        <f t="shared" si="1"/>
        <v>3.12</v>
      </c>
      <c r="M34" s="6">
        <v>8</v>
      </c>
      <c r="N34" s="6">
        <f t="shared" si="2"/>
        <v>4.8</v>
      </c>
      <c r="O34" s="6">
        <f t="shared" si="3"/>
        <v>7.92</v>
      </c>
      <c r="P34" s="39"/>
      <c r="Q34" s="39"/>
      <c r="R34" s="39"/>
      <c r="S34" s="39"/>
      <c r="T34" s="39"/>
    </row>
    <row r="35" spans="1:20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8</v>
      </c>
      <c r="G35" s="7">
        <v>8</v>
      </c>
      <c r="H35" s="7">
        <v>8</v>
      </c>
      <c r="I35" s="7">
        <v>8</v>
      </c>
      <c r="J35" s="7">
        <v>8.5</v>
      </c>
      <c r="K35" s="6">
        <f t="shared" si="0"/>
        <v>8.1</v>
      </c>
      <c r="L35" s="6">
        <f t="shared" si="1"/>
        <v>3.24</v>
      </c>
      <c r="M35" s="6">
        <v>8</v>
      </c>
      <c r="N35" s="6">
        <f t="shared" si="2"/>
        <v>4.8</v>
      </c>
      <c r="O35" s="6">
        <f t="shared" si="3"/>
        <v>8.0399999999999991</v>
      </c>
      <c r="P35" s="39"/>
      <c r="Q35" s="39"/>
      <c r="R35" s="39"/>
      <c r="S35" s="39"/>
      <c r="T35" s="39"/>
    </row>
    <row r="36" spans="1:20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7.5</v>
      </c>
      <c r="G36" s="7">
        <v>8</v>
      </c>
      <c r="H36" s="7">
        <v>8.5</v>
      </c>
      <c r="I36" s="7">
        <v>8</v>
      </c>
      <c r="J36" s="7">
        <v>8.5</v>
      </c>
      <c r="K36" s="6">
        <f t="shared" si="0"/>
        <v>8.1</v>
      </c>
      <c r="L36" s="6">
        <f t="shared" si="1"/>
        <v>3.24</v>
      </c>
      <c r="M36" s="6">
        <v>8</v>
      </c>
      <c r="N36" s="6">
        <f t="shared" si="2"/>
        <v>4.8</v>
      </c>
      <c r="O36" s="6">
        <f t="shared" si="3"/>
        <v>8.0399999999999991</v>
      </c>
      <c r="P36" s="39"/>
      <c r="Q36" s="39"/>
      <c r="R36" s="39"/>
      <c r="S36" s="39"/>
      <c r="T36" s="39"/>
    </row>
    <row r="37" spans="1:20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7.5</v>
      </c>
      <c r="G37" s="7">
        <v>8</v>
      </c>
      <c r="H37" s="7">
        <v>8</v>
      </c>
      <c r="I37" s="7">
        <v>8</v>
      </c>
      <c r="J37" s="7">
        <v>8</v>
      </c>
      <c r="K37" s="6">
        <f t="shared" si="0"/>
        <v>7.9</v>
      </c>
      <c r="L37" s="6">
        <f t="shared" si="1"/>
        <v>3.16</v>
      </c>
      <c r="M37" s="6">
        <v>8</v>
      </c>
      <c r="N37" s="6">
        <f t="shared" si="2"/>
        <v>4.8</v>
      </c>
      <c r="O37" s="6">
        <f t="shared" si="3"/>
        <v>7.96</v>
      </c>
      <c r="P37" s="39"/>
      <c r="Q37" s="39"/>
      <c r="R37" s="39"/>
      <c r="S37" s="39"/>
      <c r="T37" s="39"/>
    </row>
    <row r="38" spans="1:20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7.5</v>
      </c>
      <c r="G38" s="7">
        <v>7.5</v>
      </c>
      <c r="H38" s="7">
        <v>8.5</v>
      </c>
      <c r="I38" s="7">
        <v>8</v>
      </c>
      <c r="J38" s="7">
        <v>8.5</v>
      </c>
      <c r="K38" s="6">
        <f t="shared" si="0"/>
        <v>8</v>
      </c>
      <c r="L38" s="6">
        <f t="shared" si="1"/>
        <v>3.2</v>
      </c>
      <c r="M38" s="6">
        <v>8</v>
      </c>
      <c r="N38" s="6">
        <f t="shared" si="2"/>
        <v>4.8</v>
      </c>
      <c r="O38" s="6">
        <f t="shared" si="3"/>
        <v>8</v>
      </c>
      <c r="P38" s="39"/>
      <c r="Q38" s="39"/>
      <c r="R38" s="39"/>
      <c r="S38" s="39"/>
      <c r="T38" s="39"/>
    </row>
    <row r="39" spans="1:20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8.5</v>
      </c>
      <c r="G39" s="7">
        <v>8</v>
      </c>
      <c r="H39" s="7">
        <v>8.5</v>
      </c>
      <c r="I39" s="7">
        <v>9</v>
      </c>
      <c r="J39" s="7">
        <v>8.5</v>
      </c>
      <c r="K39" s="6">
        <f t="shared" si="0"/>
        <v>8.5</v>
      </c>
      <c r="L39" s="6">
        <f t="shared" si="1"/>
        <v>3.4000000000000004</v>
      </c>
      <c r="M39" s="6">
        <v>9</v>
      </c>
      <c r="N39" s="6">
        <f t="shared" si="2"/>
        <v>5.3999999999999995</v>
      </c>
      <c r="O39" s="6">
        <f t="shared" si="3"/>
        <v>8.8000000000000007</v>
      </c>
      <c r="P39" s="39"/>
      <c r="Q39" s="39"/>
      <c r="R39" s="39"/>
      <c r="S39" s="39"/>
      <c r="T39" s="39"/>
    </row>
    <row r="40" spans="1:20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8</v>
      </c>
      <c r="G40" s="7">
        <v>7</v>
      </c>
      <c r="H40" s="7">
        <v>8</v>
      </c>
      <c r="I40" s="7">
        <v>8</v>
      </c>
      <c r="J40" s="7">
        <v>8</v>
      </c>
      <c r="K40" s="6">
        <f t="shared" si="0"/>
        <v>7.8</v>
      </c>
      <c r="L40" s="6">
        <f t="shared" si="1"/>
        <v>3.12</v>
      </c>
      <c r="M40" s="6">
        <v>8</v>
      </c>
      <c r="N40" s="6">
        <f t="shared" si="2"/>
        <v>4.8</v>
      </c>
      <c r="O40" s="6">
        <f t="shared" si="3"/>
        <v>7.92</v>
      </c>
      <c r="P40" s="39"/>
      <c r="Q40" s="39"/>
      <c r="R40" s="39"/>
      <c r="S40" s="39"/>
      <c r="T40" s="39"/>
    </row>
    <row r="41" spans="1:20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7.5</v>
      </c>
      <c r="G41" s="7">
        <v>7</v>
      </c>
      <c r="H41" s="7">
        <v>7</v>
      </c>
      <c r="I41" s="7">
        <v>7</v>
      </c>
      <c r="J41" s="7">
        <v>8.5</v>
      </c>
      <c r="K41" s="6">
        <f t="shared" si="0"/>
        <v>7.4</v>
      </c>
      <c r="L41" s="6">
        <f t="shared" si="1"/>
        <v>2.9600000000000004</v>
      </c>
      <c r="M41" s="6">
        <v>8</v>
      </c>
      <c r="N41" s="6">
        <f t="shared" si="2"/>
        <v>4.8</v>
      </c>
      <c r="O41" s="6">
        <f t="shared" si="3"/>
        <v>7.76</v>
      </c>
      <c r="P41" s="39"/>
      <c r="Q41" s="39"/>
      <c r="R41" s="39"/>
      <c r="S41" s="39"/>
      <c r="T41" s="39"/>
    </row>
    <row r="42" spans="1:20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</v>
      </c>
      <c r="G42" s="7">
        <v>8</v>
      </c>
      <c r="H42" s="7">
        <v>8</v>
      </c>
      <c r="I42" s="7">
        <v>8</v>
      </c>
      <c r="J42" s="7">
        <v>8</v>
      </c>
      <c r="K42" s="6">
        <f t="shared" si="0"/>
        <v>7.8</v>
      </c>
      <c r="L42" s="6">
        <f t="shared" si="1"/>
        <v>3.12</v>
      </c>
      <c r="M42" s="6">
        <v>8</v>
      </c>
      <c r="N42" s="6">
        <f t="shared" si="2"/>
        <v>4.8</v>
      </c>
      <c r="O42" s="6">
        <f t="shared" si="3"/>
        <v>7.92</v>
      </c>
      <c r="P42" s="39"/>
      <c r="Q42" s="39"/>
      <c r="R42" s="39"/>
      <c r="S42" s="39"/>
      <c r="T42" s="39"/>
    </row>
    <row r="43" spans="1:20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7.5</v>
      </c>
      <c r="G43" s="7">
        <v>7.5</v>
      </c>
      <c r="H43" s="7">
        <v>8.5</v>
      </c>
      <c r="I43" s="7">
        <v>8</v>
      </c>
      <c r="J43" s="7">
        <v>8</v>
      </c>
      <c r="K43" s="6">
        <f t="shared" si="0"/>
        <v>7.9</v>
      </c>
      <c r="L43" s="6">
        <f t="shared" si="1"/>
        <v>3.16</v>
      </c>
      <c r="M43" s="6">
        <v>8</v>
      </c>
      <c r="N43" s="6">
        <f t="shared" si="2"/>
        <v>4.8</v>
      </c>
      <c r="O43" s="6">
        <f t="shared" si="3"/>
        <v>7.96</v>
      </c>
      <c r="P43" s="39"/>
      <c r="Q43" s="39"/>
      <c r="R43" s="39"/>
      <c r="S43" s="39"/>
      <c r="T43" s="39"/>
    </row>
    <row r="44" spans="1:20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</v>
      </c>
      <c r="H44" s="7">
        <v>8</v>
      </c>
      <c r="I44" s="7">
        <v>8</v>
      </c>
      <c r="J44" s="7">
        <v>7.5</v>
      </c>
      <c r="K44" s="6">
        <f t="shared" si="0"/>
        <v>7.6</v>
      </c>
      <c r="L44" s="6">
        <f t="shared" si="1"/>
        <v>3.04</v>
      </c>
      <c r="M44" s="6">
        <v>8</v>
      </c>
      <c r="N44" s="6">
        <f t="shared" si="2"/>
        <v>4.8</v>
      </c>
      <c r="O44" s="6">
        <f t="shared" si="3"/>
        <v>7.84</v>
      </c>
      <c r="P44" s="39"/>
      <c r="Q44" s="39"/>
      <c r="R44" s="39"/>
      <c r="S44" s="39"/>
      <c r="T44" s="39"/>
    </row>
    <row r="45" spans="1:20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7.5</v>
      </c>
      <c r="H45" s="7">
        <v>8</v>
      </c>
      <c r="I45" s="7">
        <v>8</v>
      </c>
      <c r="J45" s="7">
        <v>7.5</v>
      </c>
      <c r="K45" s="6">
        <f t="shared" si="0"/>
        <v>7.7</v>
      </c>
      <c r="L45" s="6">
        <f t="shared" si="1"/>
        <v>3.08</v>
      </c>
      <c r="M45" s="6">
        <v>8</v>
      </c>
      <c r="N45" s="6">
        <f t="shared" si="2"/>
        <v>4.8</v>
      </c>
      <c r="O45" s="6">
        <f t="shared" si="3"/>
        <v>7.88</v>
      </c>
      <c r="P45" s="39"/>
      <c r="Q45" s="39"/>
      <c r="R45" s="39"/>
      <c r="S45" s="39"/>
      <c r="T45" s="39"/>
    </row>
    <row r="46" spans="1:20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8</v>
      </c>
      <c r="G46" s="7">
        <v>8</v>
      </c>
      <c r="H46" s="7">
        <v>7.5</v>
      </c>
      <c r="I46" s="7">
        <v>8</v>
      </c>
      <c r="J46" s="7">
        <v>8</v>
      </c>
      <c r="K46" s="6">
        <f t="shared" si="0"/>
        <v>7.9</v>
      </c>
      <c r="L46" s="6">
        <f t="shared" si="1"/>
        <v>3.16</v>
      </c>
      <c r="M46" s="6">
        <v>8</v>
      </c>
      <c r="N46" s="6">
        <f t="shared" si="2"/>
        <v>4.8</v>
      </c>
      <c r="O46" s="6">
        <f t="shared" si="3"/>
        <v>7.96</v>
      </c>
      <c r="P46" s="39"/>
      <c r="Q46" s="39"/>
      <c r="R46" s="39"/>
      <c r="S46" s="39"/>
      <c r="T46" s="39"/>
    </row>
    <row r="47" spans="1:20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</v>
      </c>
      <c r="G47" s="7">
        <v>7.5</v>
      </c>
      <c r="H47" s="7">
        <v>7.5</v>
      </c>
      <c r="I47" s="7">
        <v>8</v>
      </c>
      <c r="J47" s="7">
        <v>8</v>
      </c>
      <c r="K47" s="6">
        <f t="shared" si="0"/>
        <v>7.6</v>
      </c>
      <c r="L47" s="6">
        <f t="shared" si="1"/>
        <v>3.04</v>
      </c>
      <c r="M47" s="6">
        <v>8</v>
      </c>
      <c r="N47" s="6">
        <f t="shared" si="2"/>
        <v>4.8</v>
      </c>
      <c r="O47" s="6">
        <f t="shared" si="3"/>
        <v>7.84</v>
      </c>
      <c r="P47" s="39"/>
      <c r="Q47" s="39"/>
      <c r="R47" s="39"/>
      <c r="S47" s="39"/>
      <c r="T47" s="39"/>
    </row>
    <row r="48" spans="1:20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8</v>
      </c>
      <c r="I48" s="7">
        <v>9</v>
      </c>
      <c r="J48" s="7">
        <v>8.5</v>
      </c>
      <c r="K48" s="6">
        <f t="shared" si="0"/>
        <v>7.62</v>
      </c>
      <c r="L48" s="6">
        <f t="shared" si="1"/>
        <v>3.048</v>
      </c>
      <c r="M48" s="6">
        <v>8.5</v>
      </c>
      <c r="N48" s="6">
        <f t="shared" si="2"/>
        <v>5.0999999999999996</v>
      </c>
      <c r="O48" s="6">
        <f t="shared" si="3"/>
        <v>8.1479999999999997</v>
      </c>
      <c r="P48" s="39"/>
      <c r="Q48" s="39"/>
      <c r="R48" s="39"/>
      <c r="S48" s="39"/>
      <c r="T48" s="39"/>
    </row>
    <row r="49" spans="1:20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7.5</v>
      </c>
      <c r="G49" s="7">
        <v>7.5</v>
      </c>
      <c r="H49" s="7">
        <v>8.5</v>
      </c>
      <c r="I49" s="7">
        <v>8</v>
      </c>
      <c r="J49" s="7">
        <v>8</v>
      </c>
      <c r="K49" s="6">
        <f t="shared" si="0"/>
        <v>7.9</v>
      </c>
      <c r="L49" s="6">
        <f t="shared" si="1"/>
        <v>3.16</v>
      </c>
      <c r="M49" s="6">
        <v>8</v>
      </c>
      <c r="N49" s="6">
        <f t="shared" si="2"/>
        <v>4.8</v>
      </c>
      <c r="O49" s="6">
        <f t="shared" si="3"/>
        <v>7.96</v>
      </c>
      <c r="P49" s="39"/>
      <c r="Q49" s="39"/>
      <c r="R49" s="39"/>
      <c r="S49" s="39"/>
      <c r="T49" s="39"/>
    </row>
    <row r="50" spans="1:20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8.5</v>
      </c>
      <c r="G50" s="7">
        <v>7</v>
      </c>
      <c r="H50" s="7">
        <v>7</v>
      </c>
      <c r="I50" s="7">
        <v>7</v>
      </c>
      <c r="J50" s="7">
        <v>8</v>
      </c>
      <c r="K50" s="6">
        <f t="shared" si="0"/>
        <v>7.5</v>
      </c>
      <c r="L50" s="6">
        <f t="shared" si="1"/>
        <v>3</v>
      </c>
      <c r="M50" s="6">
        <v>8</v>
      </c>
      <c r="N50" s="6">
        <f t="shared" si="2"/>
        <v>4.8</v>
      </c>
      <c r="O50" s="6">
        <f t="shared" si="3"/>
        <v>7.8</v>
      </c>
      <c r="P50" s="39"/>
      <c r="Q50" s="39"/>
      <c r="R50" s="39"/>
      <c r="S50" s="39"/>
      <c r="T50" s="39"/>
    </row>
    <row r="51" spans="1:20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8</v>
      </c>
      <c r="G51" s="7">
        <v>8.5</v>
      </c>
      <c r="H51" s="7">
        <v>8.5</v>
      </c>
      <c r="I51" s="7">
        <v>9.5</v>
      </c>
      <c r="J51" s="7">
        <v>8.5</v>
      </c>
      <c r="K51" s="6">
        <f t="shared" si="0"/>
        <v>8.6</v>
      </c>
      <c r="L51" s="6">
        <f t="shared" si="1"/>
        <v>3.44</v>
      </c>
      <c r="M51" s="6">
        <v>9</v>
      </c>
      <c r="N51" s="6">
        <f t="shared" si="2"/>
        <v>5.3999999999999995</v>
      </c>
      <c r="O51" s="6">
        <f t="shared" si="3"/>
        <v>8.84</v>
      </c>
      <c r="P51" s="39"/>
      <c r="Q51" s="39"/>
      <c r="R51" s="39"/>
      <c r="S51" s="39"/>
      <c r="T51" s="39"/>
    </row>
    <row r="52" spans="1:20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7.5</v>
      </c>
      <c r="G52" s="7">
        <v>7.5</v>
      </c>
      <c r="H52" s="7">
        <v>8</v>
      </c>
      <c r="I52" s="7">
        <v>8</v>
      </c>
      <c r="J52" s="7">
        <v>8</v>
      </c>
      <c r="K52" s="6">
        <f t="shared" si="0"/>
        <v>7.8</v>
      </c>
      <c r="L52" s="6">
        <f t="shared" si="1"/>
        <v>3.12</v>
      </c>
      <c r="M52" s="6">
        <v>8</v>
      </c>
      <c r="N52" s="6">
        <f t="shared" si="2"/>
        <v>4.8</v>
      </c>
      <c r="O52" s="6">
        <f t="shared" si="3"/>
        <v>7.92</v>
      </c>
      <c r="P52" s="39"/>
      <c r="Q52" s="39"/>
      <c r="R52" s="39"/>
      <c r="S52" s="39"/>
      <c r="T52" s="39"/>
    </row>
    <row r="53" spans="1:20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8</v>
      </c>
      <c r="H53" s="7">
        <v>8.5</v>
      </c>
      <c r="I53" s="7">
        <v>8</v>
      </c>
      <c r="J53" s="7">
        <v>8</v>
      </c>
      <c r="K53" s="6">
        <f t="shared" si="0"/>
        <v>7.9</v>
      </c>
      <c r="L53" s="6">
        <f t="shared" si="1"/>
        <v>3.16</v>
      </c>
      <c r="M53" s="6">
        <v>8.5</v>
      </c>
      <c r="N53" s="6">
        <f t="shared" si="2"/>
        <v>5.0999999999999996</v>
      </c>
      <c r="O53" s="6">
        <f t="shared" si="3"/>
        <v>8.26</v>
      </c>
      <c r="P53" s="39"/>
      <c r="Q53" s="39"/>
      <c r="R53" s="39"/>
      <c r="S53" s="39"/>
      <c r="T53" s="39"/>
    </row>
    <row r="54" spans="1:20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7.5</v>
      </c>
      <c r="H54" s="7">
        <v>7.5</v>
      </c>
      <c r="I54" s="7">
        <v>8</v>
      </c>
      <c r="J54" s="7">
        <v>7.5</v>
      </c>
      <c r="K54" s="6">
        <f t="shared" si="0"/>
        <v>7.5</v>
      </c>
      <c r="L54" s="6">
        <f t="shared" si="1"/>
        <v>3</v>
      </c>
      <c r="M54" s="6">
        <v>8</v>
      </c>
      <c r="N54" s="6">
        <f t="shared" si="2"/>
        <v>4.8</v>
      </c>
      <c r="O54" s="6">
        <f t="shared" si="3"/>
        <v>7.8</v>
      </c>
      <c r="P54" s="39"/>
      <c r="Q54" s="39"/>
      <c r="R54" s="39"/>
      <c r="S54" s="39"/>
      <c r="T54" s="39"/>
    </row>
  </sheetData>
  <sheetProtection algorithmName="SHA-512" hashValue="JjUuCIpmPe0AE/S5H750LnzNkCsPXGjBXgLMN9+T+NqyWDn8CYsntzOsmWccdRBBTUrsTiu8ovvVNN4Hv3sOYA==" saltValue="qYLVTexo+nLHosGlxhngjA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view="pageBreakPreview" topLeftCell="A33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20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0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0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20" ht="18" customHeight="1" x14ac:dyDescent="0.25"/>
    <row r="5" spans="1:20" ht="18" customHeight="1" x14ac:dyDescent="0.25">
      <c r="A5" t="s">
        <v>14</v>
      </c>
      <c r="D5" t="s">
        <v>20</v>
      </c>
    </row>
    <row r="6" spans="1:20" ht="18" customHeight="1" x14ac:dyDescent="0.25"/>
    <row r="7" spans="1:20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0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0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8.6999999999999993</v>
      </c>
      <c r="G9" s="7">
        <v>8</v>
      </c>
      <c r="H9" s="7">
        <v>7</v>
      </c>
      <c r="I9" s="7">
        <v>8</v>
      </c>
      <c r="J9" s="7">
        <v>9</v>
      </c>
      <c r="K9" s="6">
        <f t="shared" ref="K9:K54" si="0">AVERAGE(F9:J9)</f>
        <v>8.14</v>
      </c>
      <c r="L9" s="6">
        <f t="shared" ref="L9:L54" si="1">40%*K9</f>
        <v>3.2560000000000002</v>
      </c>
      <c r="M9" s="6">
        <v>8.4</v>
      </c>
      <c r="N9" s="6">
        <f t="shared" ref="N9:N54" si="2">60%*M9</f>
        <v>5.04</v>
      </c>
      <c r="O9" s="6">
        <f t="shared" ref="O9:O54" si="3">N9+L9</f>
        <v>8.2959999999999994</v>
      </c>
      <c r="P9" s="39"/>
      <c r="Q9" s="39"/>
      <c r="R9" s="39"/>
      <c r="S9" s="39"/>
      <c r="T9" s="39"/>
    </row>
    <row r="10" spans="1:20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8</v>
      </c>
      <c r="G10" s="7">
        <v>7</v>
      </c>
      <c r="H10" s="7">
        <v>6</v>
      </c>
      <c r="I10" s="7">
        <v>6</v>
      </c>
      <c r="J10" s="7">
        <v>6.5</v>
      </c>
      <c r="K10" s="6">
        <f t="shared" si="0"/>
        <v>6.7</v>
      </c>
      <c r="L10" s="6">
        <f t="shared" si="1"/>
        <v>2.68</v>
      </c>
      <c r="M10" s="6">
        <v>6</v>
      </c>
      <c r="N10" s="6">
        <f t="shared" si="2"/>
        <v>3.5999999999999996</v>
      </c>
      <c r="O10" s="6">
        <f t="shared" si="3"/>
        <v>6.2799999999999994</v>
      </c>
      <c r="P10" s="39"/>
      <c r="Q10" s="39"/>
      <c r="R10" s="39"/>
      <c r="S10" s="39"/>
      <c r="T10" s="39"/>
    </row>
    <row r="11" spans="1:20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</v>
      </c>
      <c r="G11" s="7">
        <v>7</v>
      </c>
      <c r="H11" s="7">
        <v>6.4</v>
      </c>
      <c r="I11" s="7">
        <v>6.5</v>
      </c>
      <c r="J11" s="7">
        <v>6.5</v>
      </c>
      <c r="K11" s="6">
        <f t="shared" si="0"/>
        <v>6.4799999999999995</v>
      </c>
      <c r="L11" s="6">
        <f t="shared" si="1"/>
        <v>2.5920000000000001</v>
      </c>
      <c r="M11" s="6">
        <v>6.8</v>
      </c>
      <c r="N11" s="6">
        <f t="shared" si="2"/>
        <v>4.08</v>
      </c>
      <c r="O11" s="6">
        <f t="shared" si="3"/>
        <v>6.6720000000000006</v>
      </c>
      <c r="P11" s="39"/>
      <c r="Q11" s="39"/>
      <c r="R11" s="39"/>
      <c r="S11" s="39"/>
      <c r="T11" s="39"/>
    </row>
    <row r="12" spans="1:20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</v>
      </c>
      <c r="H12" s="7">
        <v>6</v>
      </c>
      <c r="I12" s="7">
        <v>6</v>
      </c>
      <c r="J12" s="7">
        <v>6</v>
      </c>
      <c r="K12" s="6">
        <f t="shared" si="0"/>
        <v>6</v>
      </c>
      <c r="L12" s="6">
        <f t="shared" si="1"/>
        <v>2.4000000000000004</v>
      </c>
      <c r="M12" s="6">
        <v>6</v>
      </c>
      <c r="N12" s="6">
        <f t="shared" si="2"/>
        <v>3.5999999999999996</v>
      </c>
      <c r="O12" s="6">
        <f t="shared" si="3"/>
        <v>6</v>
      </c>
      <c r="P12" s="39"/>
      <c r="Q12" s="39"/>
      <c r="R12" s="39"/>
      <c r="S12" s="39"/>
      <c r="T12" s="39"/>
    </row>
    <row r="13" spans="1:20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</v>
      </c>
      <c r="G13" s="7">
        <v>7</v>
      </c>
      <c r="H13" s="7">
        <v>6</v>
      </c>
      <c r="I13" s="7">
        <v>6</v>
      </c>
      <c r="J13" s="7">
        <v>6.5</v>
      </c>
      <c r="K13" s="6">
        <f t="shared" si="0"/>
        <v>6.3</v>
      </c>
      <c r="L13" s="6">
        <f t="shared" si="1"/>
        <v>2.52</v>
      </c>
      <c r="M13" s="6">
        <v>6</v>
      </c>
      <c r="N13" s="6">
        <f t="shared" si="2"/>
        <v>3.5999999999999996</v>
      </c>
      <c r="O13" s="6">
        <f t="shared" si="3"/>
        <v>6.1199999999999992</v>
      </c>
      <c r="P13" s="39"/>
      <c r="Q13" s="39"/>
      <c r="R13" s="39"/>
      <c r="S13" s="39"/>
      <c r="T13" s="39"/>
    </row>
    <row r="14" spans="1:20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</v>
      </c>
      <c r="G14" s="7">
        <v>6</v>
      </c>
      <c r="H14" s="7">
        <v>6</v>
      </c>
      <c r="I14" s="7">
        <v>6</v>
      </c>
      <c r="J14" s="7">
        <v>6</v>
      </c>
      <c r="K14" s="6">
        <f t="shared" si="0"/>
        <v>6</v>
      </c>
      <c r="L14" s="6">
        <f t="shared" si="1"/>
        <v>2.4000000000000004</v>
      </c>
      <c r="M14" s="6">
        <v>6</v>
      </c>
      <c r="N14" s="6">
        <f t="shared" si="2"/>
        <v>3.5999999999999996</v>
      </c>
      <c r="O14" s="6">
        <f t="shared" si="3"/>
        <v>6</v>
      </c>
      <c r="P14" s="39"/>
      <c r="Q14" s="39"/>
      <c r="R14" s="39"/>
      <c r="S14" s="39"/>
      <c r="T14" s="39"/>
    </row>
    <row r="15" spans="1:20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7.7</v>
      </c>
      <c r="G15" s="7">
        <v>6</v>
      </c>
      <c r="H15" s="7">
        <v>6</v>
      </c>
      <c r="I15" s="7">
        <v>6</v>
      </c>
      <c r="J15" s="7">
        <v>6.5</v>
      </c>
      <c r="K15" s="6">
        <f t="shared" si="0"/>
        <v>6.44</v>
      </c>
      <c r="L15" s="6">
        <f t="shared" si="1"/>
        <v>2.5760000000000005</v>
      </c>
      <c r="M15" s="6">
        <v>6</v>
      </c>
      <c r="N15" s="6">
        <f t="shared" si="2"/>
        <v>3.5999999999999996</v>
      </c>
      <c r="O15" s="6">
        <f t="shared" si="3"/>
        <v>6.1760000000000002</v>
      </c>
      <c r="P15" s="39"/>
      <c r="Q15" s="39"/>
      <c r="R15" s="39"/>
      <c r="S15" s="39"/>
      <c r="T15" s="39"/>
    </row>
    <row r="16" spans="1:20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</v>
      </c>
      <c r="G16" s="7">
        <v>8</v>
      </c>
      <c r="H16" s="7">
        <v>7</v>
      </c>
      <c r="I16" s="7">
        <v>6.5</v>
      </c>
      <c r="J16" s="7">
        <v>7</v>
      </c>
      <c r="K16" s="6">
        <f t="shared" si="0"/>
        <v>7.3</v>
      </c>
      <c r="L16" s="6">
        <f t="shared" si="1"/>
        <v>2.92</v>
      </c>
      <c r="M16" s="6">
        <v>7</v>
      </c>
      <c r="N16" s="6">
        <f t="shared" si="2"/>
        <v>4.2</v>
      </c>
      <c r="O16" s="6">
        <f t="shared" si="3"/>
        <v>7.12</v>
      </c>
      <c r="P16" s="39"/>
      <c r="Q16" s="39"/>
      <c r="R16" s="39"/>
      <c r="S16" s="39"/>
      <c r="T16" s="39"/>
    </row>
    <row r="17" spans="1:20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7.7</v>
      </c>
      <c r="G17" s="7">
        <v>7</v>
      </c>
      <c r="H17" s="7">
        <v>6.8</v>
      </c>
      <c r="I17" s="7">
        <v>6</v>
      </c>
      <c r="J17" s="7">
        <v>7</v>
      </c>
      <c r="K17" s="6">
        <f t="shared" si="0"/>
        <v>6.9</v>
      </c>
      <c r="L17" s="6">
        <f t="shared" si="1"/>
        <v>2.7600000000000002</v>
      </c>
      <c r="M17" s="6">
        <v>6.8</v>
      </c>
      <c r="N17" s="6">
        <f t="shared" si="2"/>
        <v>4.08</v>
      </c>
      <c r="O17" s="6">
        <f t="shared" si="3"/>
        <v>6.84</v>
      </c>
      <c r="P17" s="39"/>
      <c r="Q17" s="39"/>
      <c r="R17" s="39"/>
      <c r="S17" s="39"/>
      <c r="T17" s="39"/>
    </row>
    <row r="18" spans="1:20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8.5</v>
      </c>
      <c r="H18" s="7">
        <v>7.5</v>
      </c>
      <c r="I18" s="7">
        <v>7.5</v>
      </c>
      <c r="J18" s="7">
        <v>7.5</v>
      </c>
      <c r="K18" s="6">
        <f t="shared" si="0"/>
        <v>7.94</v>
      </c>
      <c r="L18" s="6">
        <f t="shared" si="1"/>
        <v>3.1760000000000002</v>
      </c>
      <c r="M18" s="6">
        <v>7.4</v>
      </c>
      <c r="N18" s="6">
        <f t="shared" si="2"/>
        <v>4.4400000000000004</v>
      </c>
      <c r="O18" s="6">
        <f t="shared" si="3"/>
        <v>7.6160000000000005</v>
      </c>
      <c r="P18" s="39"/>
      <c r="Q18" s="39"/>
      <c r="R18" s="39"/>
      <c r="S18" s="39"/>
      <c r="T18" s="39"/>
    </row>
    <row r="19" spans="1:20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7.5</v>
      </c>
      <c r="H19" s="7">
        <v>6.8</v>
      </c>
      <c r="I19" s="7">
        <v>7.5</v>
      </c>
      <c r="J19" s="7">
        <v>6.5</v>
      </c>
      <c r="K19" s="6">
        <f t="shared" si="0"/>
        <v>7.06</v>
      </c>
      <c r="L19" s="6">
        <f t="shared" si="1"/>
        <v>2.8239999999999998</v>
      </c>
      <c r="M19" s="6">
        <v>6</v>
      </c>
      <c r="N19" s="6">
        <f t="shared" si="2"/>
        <v>3.5999999999999996</v>
      </c>
      <c r="O19" s="6">
        <f t="shared" si="3"/>
        <v>6.4239999999999995</v>
      </c>
      <c r="P19" s="39"/>
      <c r="Q19" s="39"/>
      <c r="R19" s="39"/>
      <c r="S19" s="39"/>
      <c r="T19" s="39"/>
    </row>
    <row r="20" spans="1:20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8</v>
      </c>
      <c r="G20" s="7">
        <v>7.5</v>
      </c>
      <c r="H20" s="7">
        <v>6.5</v>
      </c>
      <c r="I20" s="7">
        <v>6</v>
      </c>
      <c r="J20" s="7">
        <v>6.5</v>
      </c>
      <c r="K20" s="6">
        <f t="shared" si="0"/>
        <v>6.9</v>
      </c>
      <c r="L20" s="6">
        <f t="shared" si="1"/>
        <v>2.7600000000000002</v>
      </c>
      <c r="M20" s="61">
        <v>6</v>
      </c>
      <c r="N20" s="6">
        <f t="shared" si="2"/>
        <v>3.5999999999999996</v>
      </c>
      <c r="O20" s="6">
        <f t="shared" si="3"/>
        <v>6.3599999999999994</v>
      </c>
      <c r="P20" s="39"/>
      <c r="Q20" s="39"/>
      <c r="R20" s="39"/>
      <c r="S20" s="39"/>
      <c r="T20" s="39"/>
    </row>
    <row r="21" spans="1:20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7</v>
      </c>
      <c r="H21" s="7">
        <v>6.4</v>
      </c>
      <c r="I21" s="7">
        <v>6.5</v>
      </c>
      <c r="J21" s="7">
        <v>6.5</v>
      </c>
      <c r="K21" s="6">
        <f t="shared" si="0"/>
        <v>6.9799999999999995</v>
      </c>
      <c r="L21" s="6">
        <f t="shared" si="1"/>
        <v>2.7919999999999998</v>
      </c>
      <c r="M21" s="61">
        <v>6</v>
      </c>
      <c r="N21" s="6">
        <f t="shared" si="2"/>
        <v>3.5999999999999996</v>
      </c>
      <c r="O21" s="6">
        <f t="shared" si="3"/>
        <v>6.3919999999999995</v>
      </c>
      <c r="P21" s="39"/>
      <c r="Q21" s="39"/>
      <c r="R21" s="39"/>
      <c r="S21" s="39"/>
      <c r="T21" s="39"/>
    </row>
    <row r="22" spans="1:20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9.5</v>
      </c>
      <c r="G22" s="7">
        <v>7</v>
      </c>
      <c r="H22" s="7">
        <v>6.4</v>
      </c>
      <c r="I22" s="7">
        <v>6.5</v>
      </c>
      <c r="J22" s="7">
        <v>6.5</v>
      </c>
      <c r="K22" s="6">
        <f t="shared" si="0"/>
        <v>7.18</v>
      </c>
      <c r="L22" s="6">
        <f t="shared" si="1"/>
        <v>2.8719999999999999</v>
      </c>
      <c r="M22" s="61">
        <v>6</v>
      </c>
      <c r="N22" s="6">
        <f t="shared" si="2"/>
        <v>3.5999999999999996</v>
      </c>
      <c r="O22" s="6">
        <f t="shared" si="3"/>
        <v>6.4719999999999995</v>
      </c>
      <c r="P22" s="39"/>
      <c r="Q22" s="39"/>
      <c r="R22" s="39"/>
      <c r="S22" s="39"/>
      <c r="T22" s="39"/>
    </row>
    <row r="23" spans="1:20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8</v>
      </c>
      <c r="G23" s="7">
        <v>6.5</v>
      </c>
      <c r="H23" s="7">
        <v>6.8</v>
      </c>
      <c r="I23" s="7">
        <v>6.5</v>
      </c>
      <c r="J23" s="7">
        <v>6.6</v>
      </c>
      <c r="K23" s="6">
        <f t="shared" si="0"/>
        <v>6.88</v>
      </c>
      <c r="L23" s="6">
        <f t="shared" si="1"/>
        <v>2.7520000000000002</v>
      </c>
      <c r="M23" s="61">
        <v>6</v>
      </c>
      <c r="N23" s="6">
        <f t="shared" si="2"/>
        <v>3.5999999999999996</v>
      </c>
      <c r="O23" s="6">
        <f t="shared" si="3"/>
        <v>6.3520000000000003</v>
      </c>
      <c r="P23" s="39"/>
      <c r="Q23" s="39"/>
      <c r="R23" s="39"/>
      <c r="S23" s="39"/>
      <c r="T23" s="39"/>
    </row>
    <row r="24" spans="1:20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</v>
      </c>
      <c r="G24" s="7">
        <v>6</v>
      </c>
      <c r="H24" s="7">
        <v>6</v>
      </c>
      <c r="I24" s="7">
        <v>6</v>
      </c>
      <c r="J24" s="7">
        <v>6.5</v>
      </c>
      <c r="K24" s="6">
        <f t="shared" si="0"/>
        <v>6.1</v>
      </c>
      <c r="L24" s="6">
        <f t="shared" si="1"/>
        <v>2.44</v>
      </c>
      <c r="M24" s="61">
        <v>6</v>
      </c>
      <c r="N24" s="6">
        <f t="shared" si="2"/>
        <v>3.5999999999999996</v>
      </c>
      <c r="O24" s="6">
        <f t="shared" si="3"/>
        <v>6.0399999999999991</v>
      </c>
      <c r="P24" s="39"/>
      <c r="Q24" s="39"/>
      <c r="R24" s="39"/>
      <c r="S24" s="39"/>
      <c r="T24" s="39"/>
    </row>
    <row r="25" spans="1:20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7</v>
      </c>
      <c r="H25" s="7">
        <v>6.3</v>
      </c>
      <c r="I25" s="7">
        <v>6.5</v>
      </c>
      <c r="J25" s="7">
        <v>6</v>
      </c>
      <c r="K25" s="6">
        <f t="shared" si="0"/>
        <v>6.76</v>
      </c>
      <c r="L25" s="6">
        <f t="shared" si="1"/>
        <v>2.7040000000000002</v>
      </c>
      <c r="M25" s="61">
        <v>6</v>
      </c>
      <c r="N25" s="6">
        <f t="shared" si="2"/>
        <v>3.5999999999999996</v>
      </c>
      <c r="O25" s="6">
        <f t="shared" si="3"/>
        <v>6.3040000000000003</v>
      </c>
      <c r="P25" s="39"/>
      <c r="Q25" s="39"/>
      <c r="R25" s="39"/>
      <c r="S25" s="39"/>
      <c r="T25" s="39"/>
    </row>
    <row r="26" spans="1:20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6.5</v>
      </c>
      <c r="G26" s="7">
        <v>6</v>
      </c>
      <c r="H26" s="7">
        <v>6</v>
      </c>
      <c r="I26" s="7">
        <v>6</v>
      </c>
      <c r="J26" s="7">
        <v>6</v>
      </c>
      <c r="K26" s="6">
        <f t="shared" si="0"/>
        <v>6.1</v>
      </c>
      <c r="L26" s="6">
        <f t="shared" si="1"/>
        <v>2.44</v>
      </c>
      <c r="M26" s="61">
        <v>6</v>
      </c>
      <c r="N26" s="6">
        <f t="shared" si="2"/>
        <v>3.5999999999999996</v>
      </c>
      <c r="O26" s="6">
        <f t="shared" si="3"/>
        <v>6.0399999999999991</v>
      </c>
      <c r="P26" s="39"/>
      <c r="Q26" s="39"/>
      <c r="R26" s="39"/>
      <c r="S26" s="39"/>
      <c r="T26" s="39"/>
    </row>
    <row r="27" spans="1:20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</v>
      </c>
      <c r="G27" s="7">
        <v>6</v>
      </c>
      <c r="H27" s="7">
        <v>6.5</v>
      </c>
      <c r="I27" s="7">
        <v>6.5</v>
      </c>
      <c r="J27" s="7">
        <v>6</v>
      </c>
      <c r="K27" s="6">
        <f t="shared" si="0"/>
        <v>6.4</v>
      </c>
      <c r="L27" s="6">
        <f t="shared" si="1"/>
        <v>2.5600000000000005</v>
      </c>
      <c r="M27" s="61">
        <v>6</v>
      </c>
      <c r="N27" s="6">
        <f t="shared" si="2"/>
        <v>3.5999999999999996</v>
      </c>
      <c r="O27" s="6">
        <f t="shared" si="3"/>
        <v>6.16</v>
      </c>
      <c r="P27" s="39"/>
      <c r="Q27" s="39"/>
      <c r="R27" s="39"/>
      <c r="S27" s="39"/>
      <c r="T27" s="39"/>
    </row>
    <row r="28" spans="1:20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</v>
      </c>
      <c r="G28" s="7">
        <v>7</v>
      </c>
      <c r="H28" s="7">
        <v>6</v>
      </c>
      <c r="I28" s="7">
        <v>6</v>
      </c>
      <c r="J28" s="7">
        <v>6</v>
      </c>
      <c r="K28" s="6">
        <f t="shared" si="0"/>
        <v>6.4</v>
      </c>
      <c r="L28" s="6">
        <f t="shared" si="1"/>
        <v>2.5600000000000005</v>
      </c>
      <c r="M28" s="6">
        <v>6.4</v>
      </c>
      <c r="N28" s="6">
        <f t="shared" si="2"/>
        <v>3.84</v>
      </c>
      <c r="O28" s="6">
        <f t="shared" si="3"/>
        <v>6.4</v>
      </c>
      <c r="P28" s="39"/>
      <c r="Q28" s="39"/>
      <c r="R28" s="39"/>
      <c r="S28" s="39"/>
      <c r="T28" s="39"/>
    </row>
    <row r="29" spans="1:20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7.7</v>
      </c>
      <c r="G29" s="7">
        <v>8</v>
      </c>
      <c r="H29" s="7">
        <v>7.3</v>
      </c>
      <c r="I29" s="7">
        <v>7</v>
      </c>
      <c r="J29" s="7">
        <v>7</v>
      </c>
      <c r="K29" s="6">
        <f t="shared" si="0"/>
        <v>7.4</v>
      </c>
      <c r="L29" s="6">
        <f t="shared" si="1"/>
        <v>2.9600000000000004</v>
      </c>
      <c r="M29" s="6">
        <v>6</v>
      </c>
      <c r="N29" s="6">
        <f t="shared" si="2"/>
        <v>3.5999999999999996</v>
      </c>
      <c r="O29" s="6">
        <f t="shared" si="3"/>
        <v>6.5600000000000005</v>
      </c>
      <c r="P29" s="39"/>
      <c r="Q29" s="39"/>
      <c r="R29" s="39"/>
      <c r="S29" s="39"/>
      <c r="T29" s="39"/>
    </row>
    <row r="30" spans="1:20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7.5</v>
      </c>
      <c r="H30" s="7">
        <v>6.8</v>
      </c>
      <c r="I30" s="7">
        <v>7</v>
      </c>
      <c r="J30" s="7">
        <v>7</v>
      </c>
      <c r="K30" s="6">
        <f t="shared" si="0"/>
        <v>7.06</v>
      </c>
      <c r="L30" s="6">
        <f t="shared" si="1"/>
        <v>2.8239999999999998</v>
      </c>
      <c r="M30" s="6">
        <v>6</v>
      </c>
      <c r="N30" s="6">
        <f t="shared" si="2"/>
        <v>3.5999999999999996</v>
      </c>
      <c r="O30" s="6">
        <f t="shared" si="3"/>
        <v>6.4239999999999995</v>
      </c>
      <c r="P30" s="39"/>
      <c r="Q30" s="39"/>
      <c r="R30" s="39"/>
      <c r="S30" s="39"/>
      <c r="T30" s="39"/>
    </row>
    <row r="31" spans="1:20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7.7</v>
      </c>
      <c r="G31" s="7">
        <v>7</v>
      </c>
      <c r="H31" s="7">
        <v>6</v>
      </c>
      <c r="I31" s="7">
        <v>6</v>
      </c>
      <c r="J31" s="7">
        <v>6</v>
      </c>
      <c r="K31" s="6">
        <f t="shared" si="0"/>
        <v>6.5400000000000009</v>
      </c>
      <c r="L31" s="6">
        <f t="shared" si="1"/>
        <v>2.6160000000000005</v>
      </c>
      <c r="M31" s="6">
        <v>6</v>
      </c>
      <c r="N31" s="6">
        <f t="shared" si="2"/>
        <v>3.5999999999999996</v>
      </c>
      <c r="O31" s="6">
        <f t="shared" si="3"/>
        <v>6.2160000000000002</v>
      </c>
      <c r="P31" s="39"/>
      <c r="Q31" s="39"/>
      <c r="R31" s="39"/>
      <c r="S31" s="39"/>
      <c r="T31" s="39"/>
    </row>
    <row r="32" spans="1:20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</v>
      </c>
      <c r="I32" s="7">
        <v>6</v>
      </c>
      <c r="J32" s="7">
        <v>6</v>
      </c>
      <c r="K32" s="6">
        <f t="shared" si="0"/>
        <v>6</v>
      </c>
      <c r="L32" s="6">
        <f t="shared" si="1"/>
        <v>2.4000000000000004</v>
      </c>
      <c r="M32" s="6">
        <v>6</v>
      </c>
      <c r="N32" s="6">
        <f t="shared" si="2"/>
        <v>3.5999999999999996</v>
      </c>
      <c r="O32" s="6">
        <f t="shared" si="3"/>
        <v>6</v>
      </c>
      <c r="P32" s="39"/>
      <c r="Q32" s="39"/>
      <c r="R32" s="39"/>
      <c r="S32" s="39"/>
      <c r="T32" s="39"/>
    </row>
    <row r="33" spans="1:20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7.7</v>
      </c>
      <c r="G33" s="7">
        <v>6</v>
      </c>
      <c r="H33" s="7">
        <v>7</v>
      </c>
      <c r="I33" s="7">
        <v>6.5</v>
      </c>
      <c r="J33" s="7">
        <v>6.5</v>
      </c>
      <c r="K33" s="6">
        <f t="shared" si="0"/>
        <v>6.74</v>
      </c>
      <c r="L33" s="6">
        <f t="shared" si="1"/>
        <v>2.6960000000000002</v>
      </c>
      <c r="M33" s="6">
        <v>6</v>
      </c>
      <c r="N33" s="6">
        <f t="shared" si="2"/>
        <v>3.5999999999999996</v>
      </c>
      <c r="O33" s="6">
        <f t="shared" si="3"/>
        <v>6.2959999999999994</v>
      </c>
      <c r="P33" s="39"/>
      <c r="Q33" s="39"/>
      <c r="R33" s="39"/>
      <c r="S33" s="39"/>
      <c r="T33" s="39"/>
    </row>
    <row r="34" spans="1:20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</v>
      </c>
      <c r="H34" s="7">
        <v>6</v>
      </c>
      <c r="I34" s="7">
        <v>6</v>
      </c>
      <c r="J34" s="7">
        <v>6</v>
      </c>
      <c r="K34" s="6">
        <f t="shared" si="0"/>
        <v>6</v>
      </c>
      <c r="L34" s="6">
        <f t="shared" si="1"/>
        <v>2.4000000000000004</v>
      </c>
      <c r="M34" s="6">
        <v>6</v>
      </c>
      <c r="N34" s="6">
        <f t="shared" si="2"/>
        <v>3.5999999999999996</v>
      </c>
      <c r="O34" s="6">
        <f t="shared" si="3"/>
        <v>6</v>
      </c>
      <c r="P34" s="39"/>
      <c r="Q34" s="39"/>
      <c r="R34" s="39"/>
      <c r="S34" s="39"/>
      <c r="T34" s="39"/>
    </row>
    <row r="35" spans="1:20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7</v>
      </c>
      <c r="H35" s="7">
        <v>6</v>
      </c>
      <c r="I35" s="7">
        <v>6</v>
      </c>
      <c r="J35" s="7">
        <v>6</v>
      </c>
      <c r="K35" s="6">
        <f t="shared" si="0"/>
        <v>6.2</v>
      </c>
      <c r="L35" s="6">
        <f t="shared" si="1"/>
        <v>2.4800000000000004</v>
      </c>
      <c r="M35" s="6">
        <v>6</v>
      </c>
      <c r="N35" s="6">
        <f t="shared" si="2"/>
        <v>3.5999999999999996</v>
      </c>
      <c r="O35" s="6">
        <f t="shared" si="3"/>
        <v>6.08</v>
      </c>
      <c r="P35" s="39"/>
      <c r="Q35" s="39"/>
      <c r="R35" s="39"/>
      <c r="S35" s="39"/>
      <c r="T35" s="39"/>
    </row>
    <row r="36" spans="1:20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</v>
      </c>
      <c r="G36" s="7">
        <v>7</v>
      </c>
      <c r="H36" s="7">
        <v>6</v>
      </c>
      <c r="I36" s="7">
        <v>6</v>
      </c>
      <c r="J36" s="7">
        <v>6</v>
      </c>
      <c r="K36" s="6">
        <f t="shared" si="0"/>
        <v>6.2</v>
      </c>
      <c r="L36" s="6">
        <f t="shared" si="1"/>
        <v>2.4800000000000004</v>
      </c>
      <c r="M36" s="6">
        <v>6</v>
      </c>
      <c r="N36" s="6">
        <f t="shared" si="2"/>
        <v>3.5999999999999996</v>
      </c>
      <c r="O36" s="6">
        <f t="shared" si="3"/>
        <v>6.08</v>
      </c>
      <c r="P36" s="39"/>
      <c r="Q36" s="39"/>
      <c r="R36" s="39"/>
      <c r="S36" s="39"/>
      <c r="T36" s="39"/>
    </row>
    <row r="37" spans="1:20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</v>
      </c>
      <c r="G37" s="7">
        <v>6</v>
      </c>
      <c r="H37" s="7">
        <v>6</v>
      </c>
      <c r="I37" s="7">
        <v>6</v>
      </c>
      <c r="J37" s="7">
        <v>6</v>
      </c>
      <c r="K37" s="6">
        <f t="shared" si="0"/>
        <v>6</v>
      </c>
      <c r="L37" s="6">
        <f t="shared" si="1"/>
        <v>2.4000000000000004</v>
      </c>
      <c r="M37" s="61">
        <v>6</v>
      </c>
      <c r="N37" s="6">
        <f t="shared" si="2"/>
        <v>3.5999999999999996</v>
      </c>
      <c r="O37" s="6">
        <f t="shared" si="3"/>
        <v>6</v>
      </c>
      <c r="P37" s="39"/>
      <c r="Q37" s="39"/>
      <c r="R37" s="39"/>
      <c r="S37" s="39"/>
      <c r="T37" s="39"/>
    </row>
    <row r="38" spans="1:20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7</v>
      </c>
      <c r="H38" s="7">
        <v>6.3</v>
      </c>
      <c r="I38" s="7">
        <v>6</v>
      </c>
      <c r="J38" s="7">
        <v>7</v>
      </c>
      <c r="K38" s="6">
        <f t="shared" si="0"/>
        <v>6.4599999999999991</v>
      </c>
      <c r="L38" s="6">
        <f t="shared" si="1"/>
        <v>2.5839999999999996</v>
      </c>
      <c r="M38" s="61">
        <v>6</v>
      </c>
      <c r="N38" s="6">
        <f t="shared" si="2"/>
        <v>3.5999999999999996</v>
      </c>
      <c r="O38" s="6">
        <f t="shared" si="3"/>
        <v>6.1839999999999993</v>
      </c>
      <c r="P38" s="39"/>
      <c r="Q38" s="39"/>
      <c r="R38" s="39"/>
      <c r="S38" s="39"/>
      <c r="T38" s="39"/>
    </row>
    <row r="39" spans="1:20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6</v>
      </c>
      <c r="H39" s="7">
        <v>6</v>
      </c>
      <c r="I39" s="7">
        <v>6</v>
      </c>
      <c r="J39" s="7">
        <v>6</v>
      </c>
      <c r="K39" s="6">
        <f t="shared" si="0"/>
        <v>6</v>
      </c>
      <c r="L39" s="6">
        <f t="shared" si="1"/>
        <v>2.4000000000000004</v>
      </c>
      <c r="M39" s="61">
        <v>6</v>
      </c>
      <c r="N39" s="6">
        <f t="shared" si="2"/>
        <v>3.5999999999999996</v>
      </c>
      <c r="O39" s="6">
        <f t="shared" si="3"/>
        <v>6</v>
      </c>
      <c r="P39" s="39"/>
      <c r="Q39" s="39"/>
      <c r="R39" s="39"/>
      <c r="S39" s="39"/>
      <c r="T39" s="39"/>
    </row>
    <row r="40" spans="1:20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</v>
      </c>
      <c r="I40" s="7">
        <v>6</v>
      </c>
      <c r="J40" s="7">
        <v>6</v>
      </c>
      <c r="K40" s="6">
        <f t="shared" si="0"/>
        <v>6</v>
      </c>
      <c r="L40" s="6">
        <f t="shared" si="1"/>
        <v>2.4000000000000004</v>
      </c>
      <c r="M40" s="61">
        <v>6</v>
      </c>
      <c r="N40" s="6">
        <f t="shared" si="2"/>
        <v>3.5999999999999996</v>
      </c>
      <c r="O40" s="6">
        <f t="shared" si="3"/>
        <v>6</v>
      </c>
      <c r="P40" s="39"/>
      <c r="Q40" s="39"/>
      <c r="R40" s="39"/>
      <c r="S40" s="39"/>
      <c r="T40" s="39"/>
    </row>
    <row r="41" spans="1:20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</v>
      </c>
      <c r="H41" s="7">
        <v>6</v>
      </c>
      <c r="I41" s="7">
        <v>6</v>
      </c>
      <c r="J41" s="7">
        <v>6</v>
      </c>
      <c r="K41" s="6">
        <f t="shared" si="0"/>
        <v>6</v>
      </c>
      <c r="L41" s="6">
        <f t="shared" si="1"/>
        <v>2.4000000000000004</v>
      </c>
      <c r="M41" s="61">
        <v>6</v>
      </c>
      <c r="N41" s="6">
        <f t="shared" si="2"/>
        <v>3.5999999999999996</v>
      </c>
      <c r="O41" s="6">
        <f t="shared" si="3"/>
        <v>6</v>
      </c>
      <c r="P41" s="39"/>
      <c r="Q41" s="39"/>
      <c r="R41" s="39"/>
      <c r="S41" s="39"/>
      <c r="T41" s="39"/>
    </row>
    <row r="42" spans="1:20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</v>
      </c>
      <c r="G42" s="7">
        <v>6</v>
      </c>
      <c r="H42" s="7">
        <v>6</v>
      </c>
      <c r="I42" s="7">
        <v>6</v>
      </c>
      <c r="J42" s="7">
        <v>6</v>
      </c>
      <c r="K42" s="6">
        <f t="shared" si="0"/>
        <v>6</v>
      </c>
      <c r="L42" s="6">
        <f t="shared" si="1"/>
        <v>2.4000000000000004</v>
      </c>
      <c r="M42" s="61">
        <v>6</v>
      </c>
      <c r="N42" s="6">
        <f t="shared" si="2"/>
        <v>3.5999999999999996</v>
      </c>
      <c r="O42" s="6">
        <f t="shared" si="3"/>
        <v>6</v>
      </c>
      <c r="P42" s="39"/>
      <c r="Q42" s="39"/>
      <c r="R42" s="39"/>
      <c r="S42" s="39"/>
      <c r="T42" s="39"/>
    </row>
    <row r="43" spans="1:20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</v>
      </c>
      <c r="I43" s="7">
        <v>6</v>
      </c>
      <c r="J43" s="7">
        <v>6</v>
      </c>
      <c r="K43" s="6">
        <f t="shared" si="0"/>
        <v>6</v>
      </c>
      <c r="L43" s="6">
        <f t="shared" si="1"/>
        <v>2.4000000000000004</v>
      </c>
      <c r="M43" s="61">
        <v>6</v>
      </c>
      <c r="N43" s="6">
        <f t="shared" si="2"/>
        <v>3.5999999999999996</v>
      </c>
      <c r="O43" s="6">
        <f t="shared" si="3"/>
        <v>6</v>
      </c>
      <c r="P43" s="39"/>
      <c r="Q43" s="39"/>
      <c r="R43" s="39"/>
      <c r="S43" s="39"/>
      <c r="T43" s="39"/>
    </row>
    <row r="44" spans="1:20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</v>
      </c>
      <c r="I44" s="7">
        <v>6</v>
      </c>
      <c r="J44" s="7">
        <v>6</v>
      </c>
      <c r="K44" s="6">
        <f t="shared" si="0"/>
        <v>6</v>
      </c>
      <c r="L44" s="6">
        <f t="shared" si="1"/>
        <v>2.4000000000000004</v>
      </c>
      <c r="M44" s="61">
        <v>6</v>
      </c>
      <c r="N44" s="6">
        <f t="shared" si="2"/>
        <v>3.5999999999999996</v>
      </c>
      <c r="O44" s="6">
        <f t="shared" si="3"/>
        <v>6</v>
      </c>
      <c r="P44" s="39"/>
      <c r="Q44" s="39"/>
      <c r="R44" s="39"/>
      <c r="S44" s="39"/>
      <c r="T44" s="39"/>
    </row>
    <row r="45" spans="1:20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</v>
      </c>
      <c r="G45" s="7">
        <v>6</v>
      </c>
      <c r="H45" s="7">
        <v>6</v>
      </c>
      <c r="I45" s="7">
        <v>6</v>
      </c>
      <c r="J45" s="7">
        <v>6</v>
      </c>
      <c r="K45" s="6">
        <f t="shared" si="0"/>
        <v>6.2</v>
      </c>
      <c r="L45" s="6">
        <f t="shared" si="1"/>
        <v>2.4800000000000004</v>
      </c>
      <c r="M45" s="61">
        <v>6</v>
      </c>
      <c r="N45" s="6">
        <f t="shared" si="2"/>
        <v>3.5999999999999996</v>
      </c>
      <c r="O45" s="6">
        <f t="shared" si="3"/>
        <v>6.08</v>
      </c>
      <c r="P45" s="39"/>
      <c r="Q45" s="39"/>
      <c r="R45" s="39"/>
      <c r="S45" s="39"/>
      <c r="T45" s="39"/>
    </row>
    <row r="46" spans="1:20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</v>
      </c>
      <c r="G46" s="7">
        <v>6.5</v>
      </c>
      <c r="H46" s="7">
        <v>6</v>
      </c>
      <c r="I46" s="7">
        <v>6</v>
      </c>
      <c r="J46" s="7">
        <v>6</v>
      </c>
      <c r="K46" s="6">
        <f t="shared" si="0"/>
        <v>6.1</v>
      </c>
      <c r="L46" s="6">
        <f t="shared" si="1"/>
        <v>2.44</v>
      </c>
      <c r="M46" s="61">
        <v>6</v>
      </c>
      <c r="N46" s="6">
        <f t="shared" si="2"/>
        <v>3.5999999999999996</v>
      </c>
      <c r="O46" s="6">
        <f t="shared" si="3"/>
        <v>6.0399999999999991</v>
      </c>
      <c r="P46" s="39"/>
      <c r="Q46" s="39"/>
      <c r="R46" s="39"/>
      <c r="S46" s="39"/>
      <c r="T46" s="39"/>
    </row>
    <row r="47" spans="1:20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</v>
      </c>
      <c r="I47" s="7">
        <v>6</v>
      </c>
      <c r="J47" s="7">
        <v>6</v>
      </c>
      <c r="K47" s="6">
        <f t="shared" si="0"/>
        <v>6</v>
      </c>
      <c r="L47" s="6">
        <f t="shared" si="1"/>
        <v>2.4000000000000004</v>
      </c>
      <c r="M47" s="61">
        <v>6</v>
      </c>
      <c r="N47" s="6">
        <f t="shared" si="2"/>
        <v>3.5999999999999996</v>
      </c>
      <c r="O47" s="6">
        <f t="shared" si="3"/>
        <v>6</v>
      </c>
      <c r="P47" s="39"/>
      <c r="Q47" s="39"/>
      <c r="R47" s="39"/>
      <c r="S47" s="39"/>
      <c r="T47" s="39"/>
    </row>
    <row r="48" spans="1:20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</v>
      </c>
      <c r="I48" s="7">
        <v>6</v>
      </c>
      <c r="J48" s="7">
        <v>6</v>
      </c>
      <c r="K48" s="6">
        <f t="shared" si="0"/>
        <v>6.12</v>
      </c>
      <c r="L48" s="6">
        <f t="shared" si="1"/>
        <v>2.4480000000000004</v>
      </c>
      <c r="M48" s="61">
        <v>6</v>
      </c>
      <c r="N48" s="6">
        <f t="shared" si="2"/>
        <v>3.5999999999999996</v>
      </c>
      <c r="O48" s="6">
        <f t="shared" si="3"/>
        <v>6.048</v>
      </c>
      <c r="P48" s="39"/>
      <c r="Q48" s="39"/>
      <c r="R48" s="39"/>
      <c r="S48" s="39"/>
      <c r="T48" s="39"/>
    </row>
    <row r="49" spans="1:20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</v>
      </c>
      <c r="H49" s="7">
        <v>6</v>
      </c>
      <c r="I49" s="7">
        <v>6</v>
      </c>
      <c r="J49" s="7">
        <v>6</v>
      </c>
      <c r="K49" s="6">
        <f t="shared" si="0"/>
        <v>6</v>
      </c>
      <c r="L49" s="6">
        <f t="shared" si="1"/>
        <v>2.4000000000000004</v>
      </c>
      <c r="M49" s="61">
        <v>6</v>
      </c>
      <c r="N49" s="6">
        <f t="shared" si="2"/>
        <v>3.5999999999999996</v>
      </c>
      <c r="O49" s="6">
        <f t="shared" si="3"/>
        <v>6</v>
      </c>
      <c r="P49" s="39"/>
      <c r="Q49" s="39"/>
      <c r="R49" s="39"/>
      <c r="S49" s="39"/>
      <c r="T49" s="39"/>
    </row>
    <row r="50" spans="1:20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7.5</v>
      </c>
      <c r="H50" s="7">
        <v>6</v>
      </c>
      <c r="I50" s="7">
        <v>6</v>
      </c>
      <c r="J50" s="7">
        <v>6</v>
      </c>
      <c r="K50" s="6">
        <f t="shared" si="0"/>
        <v>6.3</v>
      </c>
      <c r="L50" s="6">
        <f t="shared" si="1"/>
        <v>2.52</v>
      </c>
      <c r="M50" s="61">
        <v>6</v>
      </c>
      <c r="N50" s="6">
        <f t="shared" si="2"/>
        <v>3.5999999999999996</v>
      </c>
      <c r="O50" s="6">
        <f t="shared" si="3"/>
        <v>6.1199999999999992</v>
      </c>
      <c r="P50" s="39"/>
      <c r="Q50" s="39"/>
      <c r="R50" s="39"/>
      <c r="S50" s="39"/>
      <c r="T50" s="39"/>
    </row>
    <row r="51" spans="1:20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5.8</v>
      </c>
      <c r="G51" s="7">
        <v>6</v>
      </c>
      <c r="H51" s="7">
        <v>6</v>
      </c>
      <c r="I51" s="7">
        <v>6</v>
      </c>
      <c r="J51" s="7">
        <v>7</v>
      </c>
      <c r="K51" s="6">
        <f t="shared" si="0"/>
        <v>6.16</v>
      </c>
      <c r="L51" s="6">
        <f t="shared" si="1"/>
        <v>2.4640000000000004</v>
      </c>
      <c r="M51" s="61">
        <v>6</v>
      </c>
      <c r="N51" s="6">
        <f t="shared" si="2"/>
        <v>3.5999999999999996</v>
      </c>
      <c r="O51" s="6">
        <f t="shared" si="3"/>
        <v>6.0640000000000001</v>
      </c>
      <c r="P51" s="39"/>
      <c r="Q51" s="39"/>
      <c r="R51" s="39"/>
      <c r="S51" s="39"/>
      <c r="T51" s="39"/>
    </row>
    <row r="52" spans="1:20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8.1999999999999993</v>
      </c>
      <c r="G52" s="7">
        <v>8</v>
      </c>
      <c r="H52" s="7">
        <v>6.3</v>
      </c>
      <c r="I52" s="7">
        <v>6.5</v>
      </c>
      <c r="J52" s="7">
        <v>6.5</v>
      </c>
      <c r="K52" s="6">
        <f t="shared" si="0"/>
        <v>7.1</v>
      </c>
      <c r="L52" s="6">
        <f t="shared" si="1"/>
        <v>2.84</v>
      </c>
      <c r="M52" s="61">
        <v>6</v>
      </c>
      <c r="N52" s="6">
        <f t="shared" si="2"/>
        <v>3.5999999999999996</v>
      </c>
      <c r="O52" s="6">
        <f t="shared" si="3"/>
        <v>6.4399999999999995</v>
      </c>
      <c r="P52" s="39"/>
      <c r="Q52" s="39"/>
      <c r="R52" s="39"/>
      <c r="S52" s="39"/>
      <c r="T52" s="39"/>
    </row>
    <row r="53" spans="1:20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6</v>
      </c>
      <c r="H53" s="7">
        <v>6</v>
      </c>
      <c r="I53" s="7">
        <v>6</v>
      </c>
      <c r="J53" s="7">
        <v>6</v>
      </c>
      <c r="K53" s="6">
        <f t="shared" si="0"/>
        <v>6.2</v>
      </c>
      <c r="L53" s="6">
        <f t="shared" si="1"/>
        <v>2.4800000000000004</v>
      </c>
      <c r="M53" s="61">
        <v>6</v>
      </c>
      <c r="N53" s="6">
        <f t="shared" si="2"/>
        <v>3.5999999999999996</v>
      </c>
      <c r="O53" s="6">
        <f t="shared" si="3"/>
        <v>6.08</v>
      </c>
      <c r="P53" s="39"/>
      <c r="Q53" s="39"/>
      <c r="R53" s="39"/>
      <c r="S53" s="39"/>
      <c r="T53" s="39"/>
    </row>
    <row r="54" spans="1:20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7</v>
      </c>
      <c r="H54" s="7">
        <v>6.3</v>
      </c>
      <c r="I54" s="7">
        <v>6</v>
      </c>
      <c r="J54" s="7">
        <v>6</v>
      </c>
      <c r="K54" s="6">
        <f t="shared" si="0"/>
        <v>6.26</v>
      </c>
      <c r="L54" s="6">
        <f t="shared" si="1"/>
        <v>2.504</v>
      </c>
      <c r="M54" s="61">
        <v>6</v>
      </c>
      <c r="N54" s="6">
        <f t="shared" si="2"/>
        <v>3.5999999999999996</v>
      </c>
      <c r="O54" s="6">
        <f t="shared" si="3"/>
        <v>6.1039999999999992</v>
      </c>
      <c r="P54" s="39"/>
      <c r="Q54" s="39"/>
      <c r="R54" s="39"/>
      <c r="S54" s="39"/>
      <c r="T54" s="39"/>
    </row>
  </sheetData>
  <sheetProtection algorithmName="SHA-512" hashValue="l8Yx/zAOjx7FAcjT5tWPaxhXxPTuIqey0vLJqoKm3A4R6+8tUYGMYy4c18w+DB3zLd0wv4eD4vYG45xn5AbcBw==" saltValue="oLrISpKMa4K3P6kzcRAnPQ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100" zoomScaleSheetLayoutView="85" workbookViewId="0">
      <selection activeCell="M32" sqref="M32: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21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8.5</v>
      </c>
      <c r="G9" s="7">
        <v>8</v>
      </c>
      <c r="H9" s="7">
        <v>7.6</v>
      </c>
      <c r="I9" s="7">
        <v>7</v>
      </c>
      <c r="J9" s="7">
        <v>6.5</v>
      </c>
      <c r="K9" s="6">
        <f t="shared" ref="K9:K54" si="0">AVERAGE(F9:J9)</f>
        <v>7.5200000000000005</v>
      </c>
      <c r="L9" s="6">
        <f t="shared" ref="L9:L54" si="1">40%*K9</f>
        <v>3.0080000000000005</v>
      </c>
      <c r="M9" s="6">
        <v>6.2</v>
      </c>
      <c r="N9" s="6">
        <f t="shared" ref="N9:N54" si="2">60%*M9</f>
        <v>3.7199999999999998</v>
      </c>
      <c r="O9" s="6">
        <f t="shared" ref="O9:O54" si="3">N9+L9</f>
        <v>6.7279999999999998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8</v>
      </c>
      <c r="G10" s="7">
        <v>7.7</v>
      </c>
      <c r="H10" s="7">
        <v>7</v>
      </c>
      <c r="I10" s="7">
        <v>7</v>
      </c>
      <c r="J10" s="7">
        <v>6.3</v>
      </c>
      <c r="K10" s="6">
        <f t="shared" si="0"/>
        <v>7.2</v>
      </c>
      <c r="L10" s="6">
        <f t="shared" si="1"/>
        <v>2.8800000000000003</v>
      </c>
      <c r="M10" s="6">
        <v>6.2</v>
      </c>
      <c r="N10" s="6">
        <f t="shared" si="2"/>
        <v>3.7199999999999998</v>
      </c>
      <c r="O10" s="6">
        <f t="shared" si="3"/>
        <v>6.6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6.5</v>
      </c>
      <c r="G11" s="7">
        <v>7.2</v>
      </c>
      <c r="H11" s="7">
        <v>7.5</v>
      </c>
      <c r="I11" s="7">
        <v>7</v>
      </c>
      <c r="J11" s="7">
        <v>7</v>
      </c>
      <c r="K11" s="6">
        <f t="shared" si="0"/>
        <v>7.0400000000000009</v>
      </c>
      <c r="L11" s="6">
        <f t="shared" si="1"/>
        <v>2.8160000000000007</v>
      </c>
      <c r="M11" s="6">
        <v>7</v>
      </c>
      <c r="N11" s="6">
        <f t="shared" si="2"/>
        <v>4.2</v>
      </c>
      <c r="O11" s="6">
        <f t="shared" si="3"/>
        <v>7.0160000000000009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7</v>
      </c>
      <c r="H12" s="7">
        <v>6</v>
      </c>
      <c r="I12" s="7">
        <v>6.5</v>
      </c>
      <c r="J12" s="7">
        <v>7</v>
      </c>
      <c r="K12" s="6">
        <f t="shared" si="0"/>
        <v>6.6</v>
      </c>
      <c r="L12" s="6">
        <f t="shared" si="1"/>
        <v>2.64</v>
      </c>
      <c r="M12" s="6">
        <v>6</v>
      </c>
      <c r="N12" s="6">
        <f t="shared" si="2"/>
        <v>3.5999999999999996</v>
      </c>
      <c r="O12" s="6">
        <f t="shared" si="3"/>
        <v>6.24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7.5</v>
      </c>
      <c r="H13" s="7">
        <v>7.2</v>
      </c>
      <c r="I13" s="7">
        <v>7</v>
      </c>
      <c r="J13" s="7">
        <v>6.3</v>
      </c>
      <c r="K13" s="6">
        <f t="shared" si="0"/>
        <v>7.2</v>
      </c>
      <c r="L13" s="6">
        <f t="shared" si="1"/>
        <v>2.8800000000000003</v>
      </c>
      <c r="M13" s="6">
        <v>6.2</v>
      </c>
      <c r="N13" s="6">
        <f t="shared" si="2"/>
        <v>3.7199999999999998</v>
      </c>
      <c r="O13" s="6">
        <f t="shared" si="3"/>
        <v>6.6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6.5</v>
      </c>
      <c r="G14" s="7">
        <v>6.5</v>
      </c>
      <c r="H14" s="7">
        <v>6.8</v>
      </c>
      <c r="I14" s="7">
        <v>6</v>
      </c>
      <c r="J14" s="7">
        <v>6.5</v>
      </c>
      <c r="K14" s="6">
        <f t="shared" si="0"/>
        <v>6.4599999999999991</v>
      </c>
      <c r="L14" s="6">
        <f t="shared" si="1"/>
        <v>2.5839999999999996</v>
      </c>
      <c r="M14" s="6">
        <v>6</v>
      </c>
      <c r="N14" s="6">
        <f t="shared" si="2"/>
        <v>3.5999999999999996</v>
      </c>
      <c r="O14" s="6">
        <f t="shared" si="3"/>
        <v>6.1839999999999993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</v>
      </c>
      <c r="G15" s="7">
        <v>7</v>
      </c>
      <c r="H15" s="7">
        <v>6.2</v>
      </c>
      <c r="I15" s="7">
        <v>6.5</v>
      </c>
      <c r="J15" s="7">
        <v>6.3</v>
      </c>
      <c r="K15" s="6">
        <f t="shared" si="0"/>
        <v>6.6</v>
      </c>
      <c r="L15" s="6">
        <f t="shared" si="1"/>
        <v>2.64</v>
      </c>
      <c r="M15" s="6">
        <v>6.8</v>
      </c>
      <c r="N15" s="6">
        <f t="shared" si="2"/>
        <v>4.08</v>
      </c>
      <c r="O15" s="6">
        <f t="shared" si="3"/>
        <v>6.7200000000000006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7</v>
      </c>
      <c r="H16" s="7">
        <v>6</v>
      </c>
      <c r="I16" s="7">
        <v>6.5</v>
      </c>
      <c r="J16" s="7">
        <v>6.5</v>
      </c>
      <c r="K16" s="6">
        <f t="shared" si="0"/>
        <v>6.6</v>
      </c>
      <c r="L16" s="6">
        <f t="shared" si="1"/>
        <v>2.64</v>
      </c>
      <c r="M16" s="6">
        <v>6.8</v>
      </c>
      <c r="N16" s="6">
        <f t="shared" si="2"/>
        <v>4.08</v>
      </c>
      <c r="O16" s="6">
        <f t="shared" si="3"/>
        <v>6.7200000000000006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6.5</v>
      </c>
      <c r="H17" s="7">
        <v>6.5</v>
      </c>
      <c r="I17" s="7">
        <v>6</v>
      </c>
      <c r="J17" s="7">
        <v>6.3</v>
      </c>
      <c r="K17" s="6">
        <f t="shared" si="0"/>
        <v>6.4599999999999991</v>
      </c>
      <c r="L17" s="6">
        <f t="shared" si="1"/>
        <v>2.5839999999999996</v>
      </c>
      <c r="M17" s="6">
        <v>6</v>
      </c>
      <c r="N17" s="6">
        <f t="shared" si="2"/>
        <v>3.5999999999999996</v>
      </c>
      <c r="O17" s="6">
        <f t="shared" si="3"/>
        <v>6.1839999999999993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7.5</v>
      </c>
      <c r="G18" s="7">
        <v>8</v>
      </c>
      <c r="H18" s="7">
        <v>7.2</v>
      </c>
      <c r="I18" s="7">
        <v>7</v>
      </c>
      <c r="J18" s="7">
        <v>8</v>
      </c>
      <c r="K18" s="6">
        <f t="shared" si="0"/>
        <v>7.5400000000000009</v>
      </c>
      <c r="L18" s="6">
        <f t="shared" si="1"/>
        <v>3.0160000000000005</v>
      </c>
      <c r="M18" s="6">
        <v>6.8</v>
      </c>
      <c r="N18" s="6">
        <f t="shared" si="2"/>
        <v>4.08</v>
      </c>
      <c r="O18" s="6">
        <f t="shared" si="3"/>
        <v>7.0960000000000001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7</v>
      </c>
      <c r="H19" s="7">
        <v>7.2</v>
      </c>
      <c r="I19" s="7">
        <v>6.5</v>
      </c>
      <c r="J19" s="7">
        <v>7.2</v>
      </c>
      <c r="K19" s="6">
        <f t="shared" si="0"/>
        <v>6.9799999999999995</v>
      </c>
      <c r="L19" s="6">
        <f t="shared" si="1"/>
        <v>2.7919999999999998</v>
      </c>
      <c r="M19" s="6">
        <v>6.4</v>
      </c>
      <c r="N19" s="6">
        <f t="shared" si="2"/>
        <v>3.84</v>
      </c>
      <c r="O19" s="6">
        <f t="shared" si="3"/>
        <v>6.6319999999999997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7.5</v>
      </c>
      <c r="H20" s="7">
        <v>7.5</v>
      </c>
      <c r="I20" s="7">
        <v>6.7</v>
      </c>
      <c r="J20" s="7">
        <v>7</v>
      </c>
      <c r="K20" s="6">
        <f t="shared" si="0"/>
        <v>7.24</v>
      </c>
      <c r="L20" s="6">
        <f t="shared" si="1"/>
        <v>2.8960000000000004</v>
      </c>
      <c r="M20" s="6">
        <v>6</v>
      </c>
      <c r="N20" s="6">
        <f t="shared" si="2"/>
        <v>3.5999999999999996</v>
      </c>
      <c r="O20" s="6">
        <f t="shared" si="3"/>
        <v>6.4960000000000004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</v>
      </c>
      <c r="H21" s="7">
        <v>6.8</v>
      </c>
      <c r="I21" s="7">
        <v>7</v>
      </c>
      <c r="J21" s="7">
        <v>6.8</v>
      </c>
      <c r="K21" s="6">
        <f t="shared" si="0"/>
        <v>7.32</v>
      </c>
      <c r="L21" s="6">
        <f t="shared" si="1"/>
        <v>2.9280000000000004</v>
      </c>
      <c r="M21" s="6">
        <v>6.2</v>
      </c>
      <c r="N21" s="6">
        <f t="shared" si="2"/>
        <v>3.7199999999999998</v>
      </c>
      <c r="O21" s="6">
        <f t="shared" si="3"/>
        <v>6.6479999999999997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7</v>
      </c>
      <c r="H22" s="7">
        <v>6.2</v>
      </c>
      <c r="I22" s="7">
        <v>6.5</v>
      </c>
      <c r="J22" s="7">
        <v>6.3</v>
      </c>
      <c r="K22" s="6">
        <f t="shared" si="0"/>
        <v>6.8</v>
      </c>
      <c r="L22" s="6">
        <f t="shared" si="1"/>
        <v>2.72</v>
      </c>
      <c r="M22" s="6">
        <v>6</v>
      </c>
      <c r="N22" s="6">
        <f t="shared" si="2"/>
        <v>3.5999999999999996</v>
      </c>
      <c r="O22" s="6">
        <f t="shared" si="3"/>
        <v>6.32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6.5</v>
      </c>
      <c r="G23" s="7">
        <v>6.5</v>
      </c>
      <c r="H23" s="7">
        <v>6.4</v>
      </c>
      <c r="I23" s="7">
        <v>6</v>
      </c>
      <c r="J23" s="7">
        <v>6.6</v>
      </c>
      <c r="K23" s="6">
        <f t="shared" si="0"/>
        <v>6.4</v>
      </c>
      <c r="L23" s="6">
        <f t="shared" si="1"/>
        <v>2.5600000000000005</v>
      </c>
      <c r="M23" s="6">
        <v>6.2</v>
      </c>
      <c r="N23" s="6">
        <f t="shared" si="2"/>
        <v>3.7199999999999998</v>
      </c>
      <c r="O23" s="6">
        <f t="shared" si="3"/>
        <v>6.28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6.5</v>
      </c>
      <c r="G24" s="7">
        <v>6</v>
      </c>
      <c r="H24" s="7">
        <v>6.5</v>
      </c>
      <c r="I24" s="7">
        <v>6</v>
      </c>
      <c r="J24" s="7">
        <v>6.3</v>
      </c>
      <c r="K24" s="6">
        <f t="shared" si="0"/>
        <v>6.26</v>
      </c>
      <c r="L24" s="6">
        <f t="shared" si="1"/>
        <v>2.504</v>
      </c>
      <c r="M24" s="6">
        <v>6</v>
      </c>
      <c r="N24" s="6">
        <f t="shared" si="2"/>
        <v>3.5999999999999996</v>
      </c>
      <c r="O24" s="6">
        <f t="shared" si="3"/>
        <v>6.1039999999999992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</v>
      </c>
      <c r="G25" s="7">
        <v>7</v>
      </c>
      <c r="H25" s="7">
        <v>6.5</v>
      </c>
      <c r="I25" s="7">
        <v>6.5</v>
      </c>
      <c r="J25" s="7">
        <v>6.8</v>
      </c>
      <c r="K25" s="6">
        <f t="shared" si="0"/>
        <v>6.76</v>
      </c>
      <c r="L25" s="6">
        <f t="shared" si="1"/>
        <v>2.7040000000000002</v>
      </c>
      <c r="M25" s="6">
        <v>6.4</v>
      </c>
      <c r="N25" s="6">
        <f t="shared" si="2"/>
        <v>3.84</v>
      </c>
      <c r="O25" s="6">
        <f t="shared" si="3"/>
        <v>6.5440000000000005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6.5</v>
      </c>
      <c r="H26" s="7">
        <v>6</v>
      </c>
      <c r="I26" s="7">
        <v>6.5</v>
      </c>
      <c r="J26" s="7">
        <v>6.3</v>
      </c>
      <c r="K26" s="6">
        <f t="shared" si="0"/>
        <v>6.4599999999999991</v>
      </c>
      <c r="L26" s="6">
        <f t="shared" si="1"/>
        <v>2.5839999999999996</v>
      </c>
      <c r="M26" s="6">
        <v>6</v>
      </c>
      <c r="N26" s="6">
        <f t="shared" si="2"/>
        <v>3.5999999999999996</v>
      </c>
      <c r="O26" s="6">
        <f t="shared" si="3"/>
        <v>6.1839999999999993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7.5</v>
      </c>
      <c r="H27" s="7">
        <v>7</v>
      </c>
      <c r="I27" s="7">
        <v>7</v>
      </c>
      <c r="J27" s="7">
        <v>7</v>
      </c>
      <c r="K27" s="6">
        <f t="shared" si="0"/>
        <v>7.2</v>
      </c>
      <c r="L27" s="6">
        <f t="shared" si="1"/>
        <v>2.8800000000000003</v>
      </c>
      <c r="M27" s="6">
        <v>6.2</v>
      </c>
      <c r="N27" s="6">
        <f t="shared" si="2"/>
        <v>3.7199999999999998</v>
      </c>
      <c r="O27" s="6">
        <f t="shared" si="3"/>
        <v>6.6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</v>
      </c>
      <c r="G28" s="7">
        <v>7</v>
      </c>
      <c r="H28" s="7">
        <v>7</v>
      </c>
      <c r="I28" s="7">
        <v>6.6</v>
      </c>
      <c r="J28" s="7">
        <v>7.5</v>
      </c>
      <c r="K28" s="6">
        <f t="shared" si="0"/>
        <v>7.2200000000000006</v>
      </c>
      <c r="L28" s="6">
        <f t="shared" si="1"/>
        <v>2.8880000000000003</v>
      </c>
      <c r="M28" s="6">
        <v>6.2</v>
      </c>
      <c r="N28" s="6">
        <f t="shared" si="2"/>
        <v>3.7199999999999998</v>
      </c>
      <c r="O28" s="6">
        <f t="shared" si="3"/>
        <v>6.6080000000000005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6</v>
      </c>
      <c r="G29" s="7">
        <v>8</v>
      </c>
      <c r="H29" s="7">
        <v>7.2</v>
      </c>
      <c r="I29" s="7">
        <v>6.5</v>
      </c>
      <c r="J29" s="7">
        <v>7.3</v>
      </c>
      <c r="K29" s="6">
        <f t="shared" si="0"/>
        <v>7</v>
      </c>
      <c r="L29" s="6">
        <f t="shared" si="1"/>
        <v>2.8000000000000003</v>
      </c>
      <c r="M29" s="6">
        <v>7</v>
      </c>
      <c r="N29" s="6">
        <f t="shared" si="2"/>
        <v>4.2</v>
      </c>
      <c r="O29" s="6">
        <f t="shared" si="3"/>
        <v>7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7.5</v>
      </c>
      <c r="H30" s="7">
        <v>7</v>
      </c>
      <c r="I30" s="7">
        <v>6</v>
      </c>
      <c r="J30" s="7">
        <v>6.3</v>
      </c>
      <c r="K30" s="6">
        <f t="shared" si="0"/>
        <v>6.9599999999999991</v>
      </c>
      <c r="L30" s="6">
        <f t="shared" si="1"/>
        <v>2.7839999999999998</v>
      </c>
      <c r="M30" s="61">
        <v>6</v>
      </c>
      <c r="N30" s="6">
        <f t="shared" si="2"/>
        <v>3.5999999999999996</v>
      </c>
      <c r="O30" s="6">
        <f t="shared" si="3"/>
        <v>6.3839999999999995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</v>
      </c>
      <c r="G31" s="7">
        <v>7</v>
      </c>
      <c r="H31" s="7">
        <v>6.5</v>
      </c>
      <c r="I31" s="7">
        <v>6.5</v>
      </c>
      <c r="J31" s="7">
        <v>6.2</v>
      </c>
      <c r="K31" s="6">
        <f t="shared" si="0"/>
        <v>6.6400000000000006</v>
      </c>
      <c r="L31" s="6">
        <f t="shared" si="1"/>
        <v>2.6560000000000006</v>
      </c>
      <c r="M31" s="61">
        <v>6</v>
      </c>
      <c r="N31" s="6">
        <f t="shared" si="2"/>
        <v>3.5999999999999996</v>
      </c>
      <c r="O31" s="6">
        <f t="shared" si="3"/>
        <v>6.2560000000000002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6.5</v>
      </c>
      <c r="H32" s="7">
        <v>6.2</v>
      </c>
      <c r="I32" s="7">
        <v>6</v>
      </c>
      <c r="J32" s="7">
        <v>6.2</v>
      </c>
      <c r="K32" s="6">
        <f t="shared" si="0"/>
        <v>6.18</v>
      </c>
      <c r="L32" s="6">
        <f t="shared" si="1"/>
        <v>2.472</v>
      </c>
      <c r="M32" s="61">
        <v>6</v>
      </c>
      <c r="N32" s="6">
        <f t="shared" si="2"/>
        <v>3.5999999999999996</v>
      </c>
      <c r="O32" s="6">
        <f t="shared" si="3"/>
        <v>6.0719999999999992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6.5</v>
      </c>
      <c r="H33" s="7">
        <v>6.2</v>
      </c>
      <c r="I33" s="7">
        <v>6.2</v>
      </c>
      <c r="J33" s="7">
        <v>6.2</v>
      </c>
      <c r="K33" s="6">
        <f t="shared" si="0"/>
        <v>6.3199999999999994</v>
      </c>
      <c r="L33" s="6">
        <f t="shared" si="1"/>
        <v>2.528</v>
      </c>
      <c r="M33" s="61">
        <v>6</v>
      </c>
      <c r="N33" s="6">
        <f t="shared" si="2"/>
        <v>3.5999999999999996</v>
      </c>
      <c r="O33" s="6">
        <f t="shared" si="3"/>
        <v>6.1280000000000001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6.2</v>
      </c>
      <c r="I34" s="7">
        <v>6.2</v>
      </c>
      <c r="J34" s="7">
        <v>6.2</v>
      </c>
      <c r="K34" s="6">
        <f t="shared" si="0"/>
        <v>6.22</v>
      </c>
      <c r="L34" s="6">
        <f t="shared" si="1"/>
        <v>2.488</v>
      </c>
      <c r="M34" s="61">
        <v>6</v>
      </c>
      <c r="N34" s="6">
        <f t="shared" si="2"/>
        <v>3.5999999999999996</v>
      </c>
      <c r="O34" s="6">
        <f t="shared" si="3"/>
        <v>6.0879999999999992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6.5</v>
      </c>
      <c r="G35" s="7">
        <v>6.5</v>
      </c>
      <c r="H35" s="7">
        <v>6.2</v>
      </c>
      <c r="I35" s="7">
        <v>6.2</v>
      </c>
      <c r="J35" s="7">
        <v>6.2</v>
      </c>
      <c r="K35" s="6">
        <f t="shared" si="0"/>
        <v>6.3199999999999994</v>
      </c>
      <c r="L35" s="6">
        <f t="shared" si="1"/>
        <v>2.528</v>
      </c>
      <c r="M35" s="61">
        <v>6</v>
      </c>
      <c r="N35" s="6">
        <f t="shared" si="2"/>
        <v>3.5999999999999996</v>
      </c>
      <c r="O35" s="6">
        <f t="shared" si="3"/>
        <v>6.1280000000000001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</v>
      </c>
      <c r="G36" s="7">
        <v>7.5</v>
      </c>
      <c r="H36" s="7">
        <v>6.5</v>
      </c>
      <c r="I36" s="7">
        <v>6.2</v>
      </c>
      <c r="J36" s="7">
        <v>6.3</v>
      </c>
      <c r="K36" s="6">
        <f t="shared" si="0"/>
        <v>6.7</v>
      </c>
      <c r="L36" s="6">
        <f t="shared" si="1"/>
        <v>2.68</v>
      </c>
      <c r="M36" s="61">
        <v>6</v>
      </c>
      <c r="N36" s="6">
        <f t="shared" si="2"/>
        <v>3.5999999999999996</v>
      </c>
      <c r="O36" s="6">
        <f t="shared" si="3"/>
        <v>6.2799999999999994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6.5</v>
      </c>
      <c r="I37" s="7">
        <v>6.2</v>
      </c>
      <c r="J37" s="7">
        <v>6.2</v>
      </c>
      <c r="K37" s="6">
        <f t="shared" si="0"/>
        <v>6.38</v>
      </c>
      <c r="L37" s="6">
        <f t="shared" si="1"/>
        <v>2.552</v>
      </c>
      <c r="M37" s="61">
        <v>6</v>
      </c>
      <c r="N37" s="6">
        <f t="shared" si="2"/>
        <v>3.5999999999999996</v>
      </c>
      <c r="O37" s="6">
        <f t="shared" si="3"/>
        <v>6.1519999999999992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7.6</v>
      </c>
      <c r="H38" s="7">
        <v>7.5</v>
      </c>
      <c r="I38" s="7">
        <v>6.2</v>
      </c>
      <c r="J38" s="7">
        <v>6.5</v>
      </c>
      <c r="K38" s="6">
        <f t="shared" si="0"/>
        <v>6.8599999999999994</v>
      </c>
      <c r="L38" s="6">
        <f t="shared" si="1"/>
        <v>2.7439999999999998</v>
      </c>
      <c r="M38" s="61">
        <v>6</v>
      </c>
      <c r="N38" s="6">
        <f t="shared" si="2"/>
        <v>3.5999999999999996</v>
      </c>
      <c r="O38" s="6">
        <f t="shared" si="3"/>
        <v>6.3439999999999994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</v>
      </c>
      <c r="G39" s="7">
        <v>6</v>
      </c>
      <c r="H39" s="7">
        <v>6.7</v>
      </c>
      <c r="I39" s="7">
        <v>6.2</v>
      </c>
      <c r="J39" s="7">
        <v>6.2</v>
      </c>
      <c r="K39" s="6">
        <f t="shared" si="0"/>
        <v>6.22</v>
      </c>
      <c r="L39" s="6">
        <f t="shared" si="1"/>
        <v>2.488</v>
      </c>
      <c r="M39" s="61">
        <v>6</v>
      </c>
      <c r="N39" s="6">
        <f t="shared" si="2"/>
        <v>3.5999999999999996</v>
      </c>
      <c r="O39" s="6">
        <f t="shared" si="3"/>
        <v>6.0879999999999992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</v>
      </c>
      <c r="G40" s="7">
        <v>6</v>
      </c>
      <c r="H40" s="7">
        <v>7.2</v>
      </c>
      <c r="I40" s="7">
        <v>6.2</v>
      </c>
      <c r="J40" s="7">
        <v>6.2</v>
      </c>
      <c r="K40" s="6">
        <f t="shared" si="0"/>
        <v>6.5200000000000005</v>
      </c>
      <c r="L40" s="6">
        <f t="shared" si="1"/>
        <v>2.6080000000000005</v>
      </c>
      <c r="M40" s="61">
        <v>6</v>
      </c>
      <c r="N40" s="6">
        <f t="shared" si="2"/>
        <v>3.5999999999999996</v>
      </c>
      <c r="O40" s="6">
        <f t="shared" si="3"/>
        <v>6.2080000000000002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</v>
      </c>
      <c r="H41" s="7">
        <v>7</v>
      </c>
      <c r="I41" s="7">
        <v>6.2</v>
      </c>
      <c r="J41" s="7">
        <v>6.5</v>
      </c>
      <c r="K41" s="6">
        <f t="shared" si="0"/>
        <v>6.44</v>
      </c>
      <c r="L41" s="6">
        <f t="shared" si="1"/>
        <v>2.5760000000000005</v>
      </c>
      <c r="M41" s="61">
        <v>6</v>
      </c>
      <c r="N41" s="6">
        <f t="shared" si="2"/>
        <v>3.5999999999999996</v>
      </c>
      <c r="O41" s="6">
        <f t="shared" si="3"/>
        <v>6.1760000000000002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6.5</v>
      </c>
      <c r="H42" s="7">
        <v>6.5</v>
      </c>
      <c r="I42" s="7">
        <v>6.2</v>
      </c>
      <c r="J42" s="7">
        <v>6.2</v>
      </c>
      <c r="K42" s="6">
        <f t="shared" si="0"/>
        <v>6.38</v>
      </c>
      <c r="L42" s="6">
        <f t="shared" si="1"/>
        <v>2.552</v>
      </c>
      <c r="M42" s="61">
        <v>6</v>
      </c>
      <c r="N42" s="6">
        <f t="shared" si="2"/>
        <v>3.5999999999999996</v>
      </c>
      <c r="O42" s="6">
        <f t="shared" si="3"/>
        <v>6.1519999999999992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</v>
      </c>
      <c r="H43" s="7">
        <v>6.2</v>
      </c>
      <c r="I43" s="7">
        <v>6.2</v>
      </c>
      <c r="J43" s="7">
        <v>6.2</v>
      </c>
      <c r="K43" s="6">
        <f t="shared" si="0"/>
        <v>6.1199999999999992</v>
      </c>
      <c r="L43" s="6">
        <f t="shared" si="1"/>
        <v>2.448</v>
      </c>
      <c r="M43" s="61">
        <v>6</v>
      </c>
      <c r="N43" s="6">
        <f t="shared" si="2"/>
        <v>3.5999999999999996</v>
      </c>
      <c r="O43" s="6">
        <f t="shared" si="3"/>
        <v>6.048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</v>
      </c>
      <c r="G44" s="7">
        <v>7</v>
      </c>
      <c r="H44" s="7">
        <v>7</v>
      </c>
      <c r="I44" s="7">
        <v>6.2</v>
      </c>
      <c r="J44" s="7">
        <v>6.2</v>
      </c>
      <c r="K44" s="6">
        <f t="shared" si="0"/>
        <v>6.68</v>
      </c>
      <c r="L44" s="6">
        <f t="shared" si="1"/>
        <v>2.6720000000000002</v>
      </c>
      <c r="M44" s="61">
        <v>6</v>
      </c>
      <c r="N44" s="6">
        <f t="shared" si="2"/>
        <v>3.5999999999999996</v>
      </c>
      <c r="O44" s="6">
        <f t="shared" si="3"/>
        <v>6.2720000000000002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6.5</v>
      </c>
      <c r="G45" s="7">
        <v>6.5</v>
      </c>
      <c r="H45" s="7">
        <v>6.5</v>
      </c>
      <c r="I45" s="7">
        <v>6.2</v>
      </c>
      <c r="J45" s="7">
        <v>6.2</v>
      </c>
      <c r="K45" s="6">
        <f t="shared" si="0"/>
        <v>6.38</v>
      </c>
      <c r="L45" s="6">
        <f t="shared" si="1"/>
        <v>2.552</v>
      </c>
      <c r="M45" s="61">
        <v>6</v>
      </c>
      <c r="N45" s="6">
        <f t="shared" si="2"/>
        <v>3.5999999999999996</v>
      </c>
      <c r="O45" s="6">
        <f t="shared" si="3"/>
        <v>6.1519999999999992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</v>
      </c>
      <c r="H46" s="7">
        <v>6.2</v>
      </c>
      <c r="I46" s="7">
        <v>6.2</v>
      </c>
      <c r="J46" s="7">
        <v>6.2</v>
      </c>
      <c r="K46" s="6">
        <f t="shared" si="0"/>
        <v>6.22</v>
      </c>
      <c r="L46" s="6">
        <f t="shared" si="1"/>
        <v>2.488</v>
      </c>
      <c r="M46" s="61">
        <v>6</v>
      </c>
      <c r="N46" s="6">
        <f t="shared" si="2"/>
        <v>3.5999999999999996</v>
      </c>
      <c r="O46" s="6">
        <f t="shared" si="3"/>
        <v>6.0879999999999992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6.3</v>
      </c>
      <c r="I47" s="7">
        <v>6.2</v>
      </c>
      <c r="J47" s="7">
        <v>6.2</v>
      </c>
      <c r="K47" s="6">
        <f t="shared" si="0"/>
        <v>6.14</v>
      </c>
      <c r="L47" s="6">
        <f t="shared" si="1"/>
        <v>2.456</v>
      </c>
      <c r="M47" s="61">
        <v>6</v>
      </c>
      <c r="N47" s="6">
        <f t="shared" si="2"/>
        <v>3.5999999999999996</v>
      </c>
      <c r="O47" s="6">
        <f t="shared" si="3"/>
        <v>6.0559999999999992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6.2</v>
      </c>
      <c r="J48" s="7">
        <v>6.5</v>
      </c>
      <c r="K48" s="6">
        <f t="shared" si="0"/>
        <v>6.4599999999999991</v>
      </c>
      <c r="L48" s="6">
        <f t="shared" si="1"/>
        <v>2.5839999999999996</v>
      </c>
      <c r="M48" s="61">
        <v>6</v>
      </c>
      <c r="N48" s="6">
        <f t="shared" si="2"/>
        <v>3.5999999999999996</v>
      </c>
      <c r="O48" s="6">
        <f t="shared" si="3"/>
        <v>6.1839999999999993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6</v>
      </c>
      <c r="H49" s="7">
        <v>6.2</v>
      </c>
      <c r="I49" s="7">
        <v>6.2</v>
      </c>
      <c r="J49" s="7">
        <v>6.2</v>
      </c>
      <c r="K49" s="6">
        <f t="shared" si="0"/>
        <v>6.22</v>
      </c>
      <c r="L49" s="6">
        <f t="shared" si="1"/>
        <v>2.488</v>
      </c>
      <c r="M49" s="61">
        <v>6</v>
      </c>
      <c r="N49" s="6">
        <f t="shared" si="2"/>
        <v>3.5999999999999996</v>
      </c>
      <c r="O49" s="6">
        <f t="shared" si="3"/>
        <v>6.0879999999999992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7</v>
      </c>
      <c r="H50" s="7">
        <v>6.5</v>
      </c>
      <c r="I50" s="7">
        <v>6.5</v>
      </c>
      <c r="J50" s="7">
        <v>6.2</v>
      </c>
      <c r="K50" s="6">
        <f t="shared" si="0"/>
        <v>6.44</v>
      </c>
      <c r="L50" s="6">
        <f t="shared" si="1"/>
        <v>2.5760000000000005</v>
      </c>
      <c r="M50" s="61">
        <v>6</v>
      </c>
      <c r="N50" s="6">
        <f t="shared" si="2"/>
        <v>3.5999999999999996</v>
      </c>
      <c r="O50" s="6">
        <f t="shared" si="3"/>
        <v>6.1760000000000002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7</v>
      </c>
      <c r="G51" s="7">
        <v>7</v>
      </c>
      <c r="H51" s="7">
        <v>6.2</v>
      </c>
      <c r="I51" s="7">
        <v>6.2</v>
      </c>
      <c r="J51" s="7">
        <v>6.2</v>
      </c>
      <c r="K51" s="6">
        <f t="shared" si="0"/>
        <v>6.5200000000000005</v>
      </c>
      <c r="L51" s="6">
        <f t="shared" si="1"/>
        <v>2.6080000000000005</v>
      </c>
      <c r="M51" s="61">
        <v>6</v>
      </c>
      <c r="N51" s="6">
        <f t="shared" si="2"/>
        <v>3.5999999999999996</v>
      </c>
      <c r="O51" s="6">
        <f t="shared" si="3"/>
        <v>6.2080000000000002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</v>
      </c>
      <c r="G52" s="7">
        <v>7.5</v>
      </c>
      <c r="H52" s="7">
        <v>6.5</v>
      </c>
      <c r="I52" s="7">
        <v>6.2</v>
      </c>
      <c r="J52" s="7">
        <v>6.2</v>
      </c>
      <c r="K52" s="6">
        <f t="shared" si="0"/>
        <v>6.68</v>
      </c>
      <c r="L52" s="6">
        <f t="shared" si="1"/>
        <v>2.6720000000000002</v>
      </c>
      <c r="M52" s="61">
        <v>6</v>
      </c>
      <c r="N52" s="6">
        <f t="shared" si="2"/>
        <v>3.5999999999999996</v>
      </c>
      <c r="O52" s="6">
        <f t="shared" si="3"/>
        <v>6.2720000000000002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6.5</v>
      </c>
      <c r="H53" s="7">
        <v>6.2</v>
      </c>
      <c r="I53" s="7">
        <v>6.2</v>
      </c>
      <c r="J53" s="7">
        <v>6.2</v>
      </c>
      <c r="K53" s="6">
        <f t="shared" si="0"/>
        <v>6.3199999999999994</v>
      </c>
      <c r="L53" s="6">
        <f t="shared" si="1"/>
        <v>2.528</v>
      </c>
      <c r="M53" s="61">
        <v>6</v>
      </c>
      <c r="N53" s="6">
        <f t="shared" si="2"/>
        <v>3.5999999999999996</v>
      </c>
      <c r="O53" s="6">
        <f t="shared" si="3"/>
        <v>6.1280000000000001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</v>
      </c>
      <c r="G54" s="7">
        <v>6</v>
      </c>
      <c r="H54" s="7">
        <v>6.8</v>
      </c>
      <c r="I54" s="7">
        <v>7.5</v>
      </c>
      <c r="J54" s="7">
        <v>6.8</v>
      </c>
      <c r="K54" s="6">
        <f t="shared" si="0"/>
        <v>6.62</v>
      </c>
      <c r="L54" s="6">
        <f t="shared" si="1"/>
        <v>2.6480000000000001</v>
      </c>
      <c r="M54" s="6">
        <v>6</v>
      </c>
      <c r="N54" s="6">
        <f t="shared" si="2"/>
        <v>3.5999999999999996</v>
      </c>
      <c r="O54" s="6">
        <f t="shared" si="3"/>
        <v>6.2479999999999993</v>
      </c>
    </row>
  </sheetData>
  <sheetProtection algorithmName="SHA-512" hashValue="IPFvwen5uTyme4ub8dsbnIQTuNbTCp6YyG+HLR6/1nkn85DJpxFssV0KsZRBFJMT+oCylMIQPYKbj3VD5gvlww==" saltValue="CI7g79G43Wb8m5tUZVIcBg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1" sqref="Q1:Q1048576"/>
    </sheetView>
  </sheetViews>
  <sheetFormatPr defaultRowHeight="12.75" x14ac:dyDescent="0.2"/>
  <cols>
    <col min="1" max="1" width="5.7109375" style="10" customWidth="1"/>
    <col min="2" max="2" width="34.7109375" style="10" customWidth="1"/>
    <col min="3" max="14" width="7.28515625" style="10" customWidth="1"/>
    <col min="15" max="15" width="7.5703125" style="10" customWidth="1"/>
    <col min="16" max="16" width="10" style="10" customWidth="1"/>
    <col min="17" max="16384" width="9.140625" style="10"/>
  </cols>
  <sheetData>
    <row r="1" spans="1:17" x14ac:dyDescent="0.2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6.25" x14ac:dyDescent="0.4">
      <c r="A2" s="55" t="s">
        <v>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20.25" x14ac:dyDescent="0.3">
      <c r="A3" s="56" t="s">
        <v>72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5" spans="1:17" ht="19.5" customHeight="1" x14ac:dyDescent="0.2">
      <c r="A5" s="57" t="s">
        <v>64</v>
      </c>
      <c r="B5" s="57" t="s">
        <v>63</v>
      </c>
      <c r="C5" s="57" t="s">
        <v>62</v>
      </c>
      <c r="D5" s="57"/>
      <c r="E5" s="57"/>
      <c r="F5" s="57" t="s">
        <v>38</v>
      </c>
      <c r="G5" s="57"/>
      <c r="H5" s="57"/>
      <c r="I5" s="57" t="s">
        <v>39</v>
      </c>
      <c r="J5" s="57"/>
      <c r="K5" s="57"/>
      <c r="L5" s="57" t="s">
        <v>61</v>
      </c>
      <c r="M5" s="57"/>
      <c r="N5" s="57"/>
      <c r="O5" s="58" t="s">
        <v>60</v>
      </c>
      <c r="P5" s="53" t="s">
        <v>59</v>
      </c>
    </row>
    <row r="6" spans="1:17" ht="19.5" customHeight="1" x14ac:dyDescent="0.2">
      <c r="A6" s="57"/>
      <c r="B6" s="57"/>
      <c r="C6" s="18" t="s">
        <v>58</v>
      </c>
      <c r="D6" s="18" t="s">
        <v>11</v>
      </c>
      <c r="E6" s="18" t="s">
        <v>47</v>
      </c>
      <c r="F6" s="18" t="s">
        <v>58</v>
      </c>
      <c r="G6" s="18" t="s">
        <v>11</v>
      </c>
      <c r="H6" s="18" t="s">
        <v>47</v>
      </c>
      <c r="I6" s="18" t="s">
        <v>58</v>
      </c>
      <c r="J6" s="18" t="s">
        <v>11</v>
      </c>
      <c r="K6" s="18" t="s">
        <v>47</v>
      </c>
      <c r="L6" s="18" t="s">
        <v>58</v>
      </c>
      <c r="M6" s="18" t="s">
        <v>11</v>
      </c>
      <c r="N6" s="18" t="s">
        <v>47</v>
      </c>
      <c r="O6" s="59"/>
      <c r="P6" s="53"/>
    </row>
    <row r="7" spans="1:17" s="17" customFormat="1" ht="15.75" x14ac:dyDescent="0.25">
      <c r="A7" s="15">
        <v>1</v>
      </c>
      <c r="B7" s="14" t="str">
        <f>'daftar nilai sekolah'!C10</f>
        <v>ACHMAD ZANUAR FIRMANSYAH</v>
      </c>
      <c r="C7" s="13">
        <v>9</v>
      </c>
      <c r="D7" s="13">
        <f>'daftar nilai sekolah'!AL10</f>
        <v>8.411999999999999</v>
      </c>
      <c r="E7" s="13">
        <f>'daftar nilai sekolah'!AP10</f>
        <v>8.5883999999999983</v>
      </c>
      <c r="F7" s="13">
        <v>7.75</v>
      </c>
      <c r="G7" s="13">
        <f>'daftar nilai sekolah'!AU10</f>
        <v>7.7569999999999997</v>
      </c>
      <c r="H7" s="13">
        <f>'daftar nilai sekolah'!AY10</f>
        <v>7.7548999999999992</v>
      </c>
      <c r="I7" s="13">
        <v>9</v>
      </c>
      <c r="J7" s="13">
        <f>'daftar nilai sekolah'!BD10</f>
        <v>8.2999999999999989</v>
      </c>
      <c r="K7" s="13">
        <f>'daftar nilai sekolah'!BH10</f>
        <v>8.509999999999998</v>
      </c>
      <c r="L7" s="13">
        <f>SUM(C7,F7,I7)</f>
        <v>25.75</v>
      </c>
      <c r="M7" s="13">
        <f t="shared" ref="M7:M24" si="0">SUM(D7,G7,J7)</f>
        <v>24.468999999999994</v>
      </c>
      <c r="N7" s="13">
        <f t="shared" ref="N7:N24" si="1">SUM(E7,H7,K7)</f>
        <v>24.853299999999997</v>
      </c>
      <c r="O7" s="13">
        <f>AVERAGE(E7,H7,K7)</f>
        <v>8.2844333333333324</v>
      </c>
      <c r="P7" s="12" t="s">
        <v>57</v>
      </c>
    </row>
    <row r="8" spans="1:17" s="17" customFormat="1" ht="15.75" x14ac:dyDescent="0.25">
      <c r="A8" s="15">
        <v>2</v>
      </c>
      <c r="B8" s="14" t="str">
        <f>'daftar nilai sekolah'!C11</f>
        <v>ADELIA DWI WAHYU SAPUTRI</v>
      </c>
      <c r="C8" s="13">
        <v>6.2</v>
      </c>
      <c r="D8" s="38">
        <f>'daftar nilai sekolah'!AL11</f>
        <v>6.9699999999999989</v>
      </c>
      <c r="E8" s="38">
        <f>'daftar nilai sekolah'!AP11</f>
        <v>6.738999999999999</v>
      </c>
      <c r="F8" s="13">
        <v>4.75</v>
      </c>
      <c r="G8" s="38">
        <f>'daftar nilai sekolah'!AU11</f>
        <v>6.0030000000000001</v>
      </c>
      <c r="H8" s="38">
        <f>'daftar nilai sekolah'!AY11</f>
        <v>5.6270999999999995</v>
      </c>
      <c r="I8" s="13">
        <v>7.25</v>
      </c>
      <c r="J8" s="38">
        <f>'daftar nilai sekolah'!BD11</f>
        <v>7.1589999999999998</v>
      </c>
      <c r="K8" s="38">
        <f>'daftar nilai sekolah'!BH11</f>
        <v>7.1862999999999992</v>
      </c>
      <c r="L8" s="38">
        <f t="shared" ref="L8:L52" si="2">SUM(C8,F8,I8)</f>
        <v>18.2</v>
      </c>
      <c r="M8" s="13">
        <f t="shared" si="0"/>
        <v>20.131999999999998</v>
      </c>
      <c r="N8" s="13">
        <f t="shared" si="1"/>
        <v>19.552399999999999</v>
      </c>
      <c r="O8" s="13">
        <f t="shared" ref="O8:O24" si="3">AVERAGE(E8,H8,K8)</f>
        <v>6.5174666666666665</v>
      </c>
      <c r="P8" s="12" t="s">
        <v>57</v>
      </c>
    </row>
    <row r="9" spans="1:17" s="17" customFormat="1" ht="15.75" x14ac:dyDescent="0.25">
      <c r="A9" s="15">
        <v>3</v>
      </c>
      <c r="B9" s="14" t="str">
        <f>'daftar nilai sekolah'!C12</f>
        <v>AGUS NUR ISMAIL</v>
      </c>
      <c r="C9" s="13">
        <v>7.8</v>
      </c>
      <c r="D9" s="38">
        <f>'daftar nilai sekolah'!AL12</f>
        <v>7.7159999999999993</v>
      </c>
      <c r="E9" s="38">
        <f>'daftar nilai sekolah'!AP12</f>
        <v>7.7411999999999992</v>
      </c>
      <c r="F9" s="13">
        <v>6</v>
      </c>
      <c r="G9" s="38">
        <f>'daftar nilai sekolah'!AU12</f>
        <v>6.6019999999999994</v>
      </c>
      <c r="H9" s="38">
        <f>'daftar nilai sekolah'!AY12</f>
        <v>6.4213999999999993</v>
      </c>
      <c r="I9" s="13">
        <v>8.5</v>
      </c>
      <c r="J9" s="38">
        <f>'daftar nilai sekolah'!BD12</f>
        <v>7.758</v>
      </c>
      <c r="K9" s="38">
        <f>'daftar nilai sekolah'!BH12</f>
        <v>7.9805999999999999</v>
      </c>
      <c r="L9" s="38">
        <f t="shared" si="2"/>
        <v>22.3</v>
      </c>
      <c r="M9" s="13">
        <f t="shared" si="0"/>
        <v>22.075999999999997</v>
      </c>
      <c r="N9" s="13">
        <f t="shared" si="1"/>
        <v>22.143199999999997</v>
      </c>
      <c r="O9" s="13">
        <f t="shared" si="3"/>
        <v>7.3810666666666656</v>
      </c>
      <c r="P9" s="12" t="s">
        <v>57</v>
      </c>
    </row>
    <row r="10" spans="1:17" s="17" customFormat="1" ht="15.75" x14ac:dyDescent="0.25">
      <c r="A10" s="15">
        <v>4</v>
      </c>
      <c r="B10" s="14" t="str">
        <f>'daftar nilai sekolah'!C13</f>
        <v>Ahmad Syahal Fadlan</v>
      </c>
      <c r="C10" s="13">
        <v>6.6</v>
      </c>
      <c r="D10" s="38">
        <f>'daftar nilai sekolah'!AL13</f>
        <v>6.5719999999999992</v>
      </c>
      <c r="E10" s="38">
        <f>'daftar nilai sekolah'!AP13</f>
        <v>6.5803999999999983</v>
      </c>
      <c r="F10" s="13">
        <v>6.25</v>
      </c>
      <c r="G10" s="38">
        <f>'daftar nilai sekolah'!AU13</f>
        <v>6.8729999999999984</v>
      </c>
      <c r="H10" s="38">
        <f>'daftar nilai sekolah'!AY13</f>
        <v>6.6860999999999988</v>
      </c>
      <c r="I10" s="13">
        <v>4.75</v>
      </c>
      <c r="J10" s="38">
        <f>'daftar nilai sekolah'!BD13</f>
        <v>5.8349999999999991</v>
      </c>
      <c r="K10" s="38">
        <f>'daftar nilai sekolah'!BH13</f>
        <v>5.5094999999999992</v>
      </c>
      <c r="L10" s="38">
        <f t="shared" si="2"/>
        <v>17.600000000000001</v>
      </c>
      <c r="M10" s="13">
        <f t="shared" si="0"/>
        <v>19.279999999999994</v>
      </c>
      <c r="N10" s="13">
        <f t="shared" si="1"/>
        <v>18.775999999999996</v>
      </c>
      <c r="O10" s="13">
        <f t="shared" si="3"/>
        <v>6.2586666666666657</v>
      </c>
      <c r="P10" s="12" t="s">
        <v>57</v>
      </c>
    </row>
    <row r="11" spans="1:17" s="16" customFormat="1" ht="15.75" x14ac:dyDescent="0.25">
      <c r="A11" s="15">
        <v>5</v>
      </c>
      <c r="B11" s="14" t="str">
        <f>'daftar nilai sekolah'!C14</f>
        <v>ANISA WIDIA RAHMAWATI</v>
      </c>
      <c r="C11" s="13">
        <v>9.1999999999999993</v>
      </c>
      <c r="D11" s="38">
        <f>'daftar nilai sekolah'!AL14</f>
        <v>8.2059999999999995</v>
      </c>
      <c r="E11" s="38">
        <f>'daftar nilai sekolah'!AP14</f>
        <v>8.5041999999999991</v>
      </c>
      <c r="F11" s="13">
        <v>5.75</v>
      </c>
      <c r="G11" s="38">
        <f>'daftar nilai sekolah'!AU14</f>
        <v>6.4149999999999991</v>
      </c>
      <c r="H11" s="38">
        <f>'daftar nilai sekolah'!AY14</f>
        <v>6.2154999999999987</v>
      </c>
      <c r="I11" s="13">
        <v>7.5</v>
      </c>
      <c r="J11" s="38">
        <f>'daftar nilai sekolah'!BD14</f>
        <v>7.3040000000000003</v>
      </c>
      <c r="K11" s="38">
        <f>'daftar nilai sekolah'!BH14</f>
        <v>7.3628</v>
      </c>
      <c r="L11" s="38">
        <f t="shared" si="2"/>
        <v>22.45</v>
      </c>
      <c r="M11" s="13">
        <f t="shared" si="0"/>
        <v>21.924999999999997</v>
      </c>
      <c r="N11" s="13">
        <f t="shared" si="1"/>
        <v>22.082499999999996</v>
      </c>
      <c r="O11" s="13">
        <f t="shared" si="3"/>
        <v>7.360833333333332</v>
      </c>
      <c r="P11" s="12" t="s">
        <v>57</v>
      </c>
      <c r="Q11" s="17"/>
    </row>
    <row r="12" spans="1:17" s="17" customFormat="1" ht="15.75" x14ac:dyDescent="0.25">
      <c r="A12" s="15">
        <v>6</v>
      </c>
      <c r="B12" s="14" t="str">
        <f>'daftar nilai sekolah'!C15</f>
        <v>DINDA RIZKY AMELIA PUTRI</v>
      </c>
      <c r="C12" s="13">
        <v>6.8</v>
      </c>
      <c r="D12" s="38">
        <f>'daftar nilai sekolah'!AL15</f>
        <v>6.9259999999999993</v>
      </c>
      <c r="E12" s="38">
        <f>'daftar nilai sekolah'!AP15</f>
        <v>6.8881999999999994</v>
      </c>
      <c r="F12" s="13">
        <v>3.25</v>
      </c>
      <c r="G12" s="38">
        <f>'daftar nilai sekolah'!AU15</f>
        <v>5.6229999999999993</v>
      </c>
      <c r="H12" s="38">
        <f>'daftar nilai sekolah'!AY15</f>
        <v>4.9110999999999994</v>
      </c>
      <c r="I12" s="13">
        <v>6.25</v>
      </c>
      <c r="J12" s="38">
        <f>'daftar nilai sekolah'!BD15</f>
        <v>6.3549999999999995</v>
      </c>
      <c r="K12" s="38">
        <f>'daftar nilai sekolah'!BH15</f>
        <v>6.3234999999999992</v>
      </c>
      <c r="L12" s="38">
        <f t="shared" si="2"/>
        <v>16.3</v>
      </c>
      <c r="M12" s="13">
        <f t="shared" si="0"/>
        <v>18.904</v>
      </c>
      <c r="N12" s="13">
        <f t="shared" si="1"/>
        <v>18.122799999999998</v>
      </c>
      <c r="O12" s="13">
        <f t="shared" si="3"/>
        <v>6.0409333333333324</v>
      </c>
      <c r="P12" s="12" t="s">
        <v>57</v>
      </c>
    </row>
    <row r="13" spans="1:17" s="17" customFormat="1" ht="15.75" x14ac:dyDescent="0.25">
      <c r="A13" s="15">
        <v>7</v>
      </c>
      <c r="B13" s="14" t="str">
        <f>'daftar nilai sekolah'!C16</f>
        <v>IFTHINANUL AFLACHAL MU'MINUN</v>
      </c>
      <c r="C13" s="13">
        <v>7.8</v>
      </c>
      <c r="D13" s="38">
        <f>'daftar nilai sekolah'!AL16</f>
        <v>7.2959999999999994</v>
      </c>
      <c r="E13" s="38">
        <f>'daftar nilai sekolah'!AP16</f>
        <v>7.4471999999999987</v>
      </c>
      <c r="F13" s="13">
        <v>6.75</v>
      </c>
      <c r="G13" s="38">
        <f>'daftar nilai sekolah'!AU16</f>
        <v>6.9390000000000001</v>
      </c>
      <c r="H13" s="38">
        <f>'daftar nilai sekolah'!AY16</f>
        <v>6.882299999999999</v>
      </c>
      <c r="I13" s="13">
        <v>7.5</v>
      </c>
      <c r="J13" s="38">
        <f>'daftar nilai sekolah'!BD16</f>
        <v>7.0659999999999998</v>
      </c>
      <c r="K13" s="38">
        <f>'daftar nilai sekolah'!BH16</f>
        <v>7.1961999999999993</v>
      </c>
      <c r="L13" s="38">
        <f t="shared" si="2"/>
        <v>22.05</v>
      </c>
      <c r="M13" s="13">
        <f t="shared" si="0"/>
        <v>21.300999999999998</v>
      </c>
      <c r="N13" s="13">
        <f t="shared" si="1"/>
        <v>21.525699999999997</v>
      </c>
      <c r="O13" s="13">
        <f t="shared" si="3"/>
        <v>7.175233333333332</v>
      </c>
      <c r="P13" s="12" t="s">
        <v>57</v>
      </c>
    </row>
    <row r="14" spans="1:17" s="17" customFormat="1" ht="15.75" x14ac:dyDescent="0.25">
      <c r="A14" s="15">
        <v>8</v>
      </c>
      <c r="B14" s="14" t="str">
        <f>'daftar nilai sekolah'!C17</f>
        <v>JULIAN DANI ALVIONATA</v>
      </c>
      <c r="C14" s="13">
        <v>8</v>
      </c>
      <c r="D14" s="38">
        <f>'daftar nilai sekolah'!AL17</f>
        <v>8.1259999999999994</v>
      </c>
      <c r="E14" s="38">
        <f>'daftar nilai sekolah'!AP17</f>
        <v>8.0881999999999987</v>
      </c>
      <c r="F14" s="13">
        <v>6.75</v>
      </c>
      <c r="G14" s="38">
        <f>'daftar nilai sekolah'!AU17</f>
        <v>7.3030000000000008</v>
      </c>
      <c r="H14" s="38">
        <f>'daftar nilai sekolah'!AY17</f>
        <v>7.1371000000000002</v>
      </c>
      <c r="I14" s="13">
        <v>7.5</v>
      </c>
      <c r="J14" s="38">
        <f>'daftar nilai sekolah'!BD17</f>
        <v>7.9899999999999993</v>
      </c>
      <c r="K14" s="38">
        <f>'daftar nilai sekolah'!BH17</f>
        <v>7.8429999999999991</v>
      </c>
      <c r="L14" s="38">
        <f t="shared" si="2"/>
        <v>22.25</v>
      </c>
      <c r="M14" s="13">
        <f t="shared" si="0"/>
        <v>23.419</v>
      </c>
      <c r="N14" s="13">
        <f t="shared" si="1"/>
        <v>23.068299999999997</v>
      </c>
      <c r="O14" s="13">
        <f t="shared" si="3"/>
        <v>7.6894333333333327</v>
      </c>
      <c r="P14" s="12" t="s">
        <v>57</v>
      </c>
    </row>
    <row r="15" spans="1:17" s="17" customFormat="1" ht="15.75" x14ac:dyDescent="0.25">
      <c r="A15" s="15">
        <v>9</v>
      </c>
      <c r="B15" s="14" t="str">
        <f>'daftar nilai sekolah'!C18</f>
        <v>KHOIRUL HADI</v>
      </c>
      <c r="C15" s="13">
        <v>8.8000000000000007</v>
      </c>
      <c r="D15" s="38">
        <f>'daftar nilai sekolah'!AL18</f>
        <v>7.8900000000000006</v>
      </c>
      <c r="E15" s="38">
        <f>'daftar nilai sekolah'!AP18</f>
        <v>8.1630000000000003</v>
      </c>
      <c r="F15" s="13">
        <v>4.75</v>
      </c>
      <c r="G15" s="38">
        <f>'daftar nilai sekolah'!AU18</f>
        <v>6.1989999999999998</v>
      </c>
      <c r="H15" s="38">
        <f>'daftar nilai sekolah'!AY18</f>
        <v>5.7642999999999995</v>
      </c>
      <c r="I15" s="13">
        <v>8.5</v>
      </c>
      <c r="J15" s="38">
        <f>'daftar nilai sekolah'!BD18</f>
        <v>7.7159999999999993</v>
      </c>
      <c r="K15" s="38">
        <f>'daftar nilai sekolah'!BH18</f>
        <v>7.9511999999999992</v>
      </c>
      <c r="L15" s="38">
        <f t="shared" si="2"/>
        <v>22.05</v>
      </c>
      <c r="M15" s="13">
        <f t="shared" si="0"/>
        <v>21.805</v>
      </c>
      <c r="N15" s="13">
        <f t="shared" si="1"/>
        <v>21.878499999999999</v>
      </c>
      <c r="O15" s="13">
        <f t="shared" si="3"/>
        <v>7.2928333333333333</v>
      </c>
      <c r="P15" s="12" t="s">
        <v>57</v>
      </c>
    </row>
    <row r="16" spans="1:17" s="17" customFormat="1" ht="15.75" x14ac:dyDescent="0.25">
      <c r="A16" s="15">
        <v>10</v>
      </c>
      <c r="B16" s="14" t="str">
        <f>'daftar nilai sekolah'!C19</f>
        <v>LAILATUL NUR KHASANAH</v>
      </c>
      <c r="C16" s="13">
        <v>7.8</v>
      </c>
      <c r="D16" s="38">
        <f>'daftar nilai sekolah'!AL19</f>
        <v>8.4579999999999984</v>
      </c>
      <c r="E16" s="38">
        <f>'daftar nilai sekolah'!AP19</f>
        <v>8.2605999999999984</v>
      </c>
      <c r="F16" s="13">
        <v>7</v>
      </c>
      <c r="G16" s="38">
        <f>'daftar nilai sekolah'!AU19</f>
        <v>7.8119999999999994</v>
      </c>
      <c r="H16" s="38">
        <f>'daftar nilai sekolah'!AY19</f>
        <v>7.5683999999999987</v>
      </c>
      <c r="I16" s="13">
        <v>9</v>
      </c>
      <c r="J16" s="38">
        <f>'daftar nilai sekolah'!BD19</f>
        <v>8.6219999999999999</v>
      </c>
      <c r="K16" s="38">
        <f>'daftar nilai sekolah'!BH19</f>
        <v>8.7353999999999985</v>
      </c>
      <c r="L16" s="38">
        <f t="shared" si="2"/>
        <v>23.8</v>
      </c>
      <c r="M16" s="13">
        <f t="shared" si="0"/>
        <v>24.891999999999996</v>
      </c>
      <c r="N16" s="13">
        <f t="shared" si="1"/>
        <v>24.564399999999996</v>
      </c>
      <c r="O16" s="13">
        <f t="shared" si="3"/>
        <v>8.1881333333333313</v>
      </c>
      <c r="P16" s="12" t="s">
        <v>57</v>
      </c>
    </row>
    <row r="17" spans="1:17" ht="15.75" x14ac:dyDescent="0.25">
      <c r="A17" s="15">
        <v>11</v>
      </c>
      <c r="B17" s="14" t="str">
        <f>'daftar nilai sekolah'!C20</f>
        <v>MARIA ULFAH</v>
      </c>
      <c r="C17" s="13">
        <v>9.1999999999999993</v>
      </c>
      <c r="D17" s="38">
        <f>'daftar nilai sekolah'!AL20</f>
        <v>8.4019999999999975</v>
      </c>
      <c r="E17" s="38">
        <f>'daftar nilai sekolah'!AP20</f>
        <v>8.6413999999999973</v>
      </c>
      <c r="F17" s="13">
        <v>4</v>
      </c>
      <c r="G17" s="38">
        <f>'daftar nilai sekolah'!AU20</f>
        <v>6.282</v>
      </c>
      <c r="H17" s="38">
        <f>'daftar nilai sekolah'!AY20</f>
        <v>5.5973999999999995</v>
      </c>
      <c r="I17" s="13">
        <v>7.25</v>
      </c>
      <c r="J17" s="38">
        <f>'daftar nilai sekolah'!BD20</f>
        <v>7.5089999999999995</v>
      </c>
      <c r="K17" s="38">
        <f>'daftar nilai sekolah'!BH20</f>
        <v>7.4312999999999994</v>
      </c>
      <c r="L17" s="38">
        <f t="shared" si="2"/>
        <v>20.45</v>
      </c>
      <c r="M17" s="13">
        <f t="shared" si="0"/>
        <v>22.192999999999998</v>
      </c>
      <c r="N17" s="13">
        <f t="shared" si="1"/>
        <v>21.670099999999998</v>
      </c>
      <c r="O17" s="13">
        <f t="shared" si="3"/>
        <v>7.2233666666666663</v>
      </c>
      <c r="P17" s="12" t="s">
        <v>57</v>
      </c>
      <c r="Q17" s="17"/>
    </row>
    <row r="18" spans="1:17" ht="15.75" x14ac:dyDescent="0.25">
      <c r="A18" s="15">
        <v>12</v>
      </c>
      <c r="B18" s="14" t="str">
        <f>'daftar nilai sekolah'!C21</f>
        <v>MAULIDIA MEGA ISTIKOMA</v>
      </c>
      <c r="C18" s="13">
        <v>6.6</v>
      </c>
      <c r="D18" s="38">
        <f>'daftar nilai sekolah'!AL21</f>
        <v>7.2719999999999994</v>
      </c>
      <c r="E18" s="38">
        <f>'daftar nilai sekolah'!AP21</f>
        <v>7.0703999999999985</v>
      </c>
      <c r="F18" s="13">
        <v>6.75</v>
      </c>
      <c r="G18" s="38">
        <f>'daftar nilai sekolah'!AU21</f>
        <v>7.0229999999999997</v>
      </c>
      <c r="H18" s="38">
        <f>'daftar nilai sekolah'!AY21</f>
        <v>6.9410999999999987</v>
      </c>
      <c r="I18" s="13">
        <v>7.5</v>
      </c>
      <c r="J18" s="38">
        <f>'daftar nilai sekolah'!BD21</f>
        <v>7.0659999999999998</v>
      </c>
      <c r="K18" s="38">
        <f>'daftar nilai sekolah'!BH21</f>
        <v>7.1961999999999993</v>
      </c>
      <c r="L18" s="38">
        <f t="shared" si="2"/>
        <v>20.85</v>
      </c>
      <c r="M18" s="13">
        <f t="shared" si="0"/>
        <v>21.360999999999997</v>
      </c>
      <c r="N18" s="13">
        <f t="shared" si="1"/>
        <v>21.207699999999996</v>
      </c>
      <c r="O18" s="13">
        <f t="shared" si="3"/>
        <v>7.0692333333333321</v>
      </c>
      <c r="P18" s="12" t="s">
        <v>57</v>
      </c>
      <c r="Q18" s="17"/>
    </row>
    <row r="19" spans="1:17" ht="15.75" x14ac:dyDescent="0.25">
      <c r="A19" s="15">
        <v>13</v>
      </c>
      <c r="B19" s="14" t="str">
        <f>'daftar nilai sekolah'!C22</f>
        <v>MOCHAMAD ALI MASSAID</v>
      </c>
      <c r="C19" s="13">
        <v>7.4</v>
      </c>
      <c r="D19" s="38">
        <f>'daftar nilai sekolah'!AL22</f>
        <v>8.016</v>
      </c>
      <c r="E19" s="38">
        <f>'daftar nilai sekolah'!AP22</f>
        <v>7.8311999999999991</v>
      </c>
      <c r="F19" s="13">
        <v>7.5</v>
      </c>
      <c r="G19" s="38">
        <f>'daftar nilai sekolah'!AU22</f>
        <v>7.6819999999999995</v>
      </c>
      <c r="H19" s="38">
        <f>'daftar nilai sekolah'!AY22</f>
        <v>7.6273999999999997</v>
      </c>
      <c r="I19" s="13">
        <v>8.5</v>
      </c>
      <c r="J19" s="38">
        <f>'daftar nilai sekolah'!BD22</f>
        <v>8.5280000000000005</v>
      </c>
      <c r="K19" s="38">
        <f>'daftar nilai sekolah'!BH22</f>
        <v>8.5196000000000005</v>
      </c>
      <c r="L19" s="38">
        <f t="shared" si="2"/>
        <v>23.4</v>
      </c>
      <c r="M19" s="13">
        <f t="shared" si="0"/>
        <v>24.225999999999999</v>
      </c>
      <c r="N19" s="13">
        <f t="shared" si="1"/>
        <v>23.978200000000001</v>
      </c>
      <c r="O19" s="13">
        <f t="shared" si="3"/>
        <v>7.9927333333333337</v>
      </c>
      <c r="P19" s="12" t="s">
        <v>57</v>
      </c>
      <c r="Q19" s="17"/>
    </row>
    <row r="20" spans="1:17" ht="15.75" x14ac:dyDescent="0.25">
      <c r="A20" s="15">
        <v>14</v>
      </c>
      <c r="B20" s="14" t="str">
        <f>'daftar nilai sekolah'!C23</f>
        <v>MOCHAMAD ALVIN HAZAIRIN</v>
      </c>
      <c r="C20" s="13">
        <v>7.4</v>
      </c>
      <c r="D20" s="38">
        <f>'daftar nilai sekolah'!AL23</f>
        <v>7.7220000000000013</v>
      </c>
      <c r="E20" s="38">
        <f>'daftar nilai sekolah'!AP23</f>
        <v>7.6254000000000008</v>
      </c>
      <c r="F20" s="13">
        <v>5.75</v>
      </c>
      <c r="G20" s="38">
        <f>'daftar nilai sekolah'!AU23</f>
        <v>7.0589999999999993</v>
      </c>
      <c r="H20" s="38">
        <f>'daftar nilai sekolah'!AY23</f>
        <v>6.6662999999999988</v>
      </c>
      <c r="I20" s="13">
        <v>8.25</v>
      </c>
      <c r="J20" s="38">
        <f>'daftar nilai sekolah'!BD23</f>
        <v>7.8509999999999991</v>
      </c>
      <c r="K20" s="38">
        <f>'daftar nilai sekolah'!BH23</f>
        <v>7.970699999999999</v>
      </c>
      <c r="L20" s="38">
        <f t="shared" si="2"/>
        <v>21.4</v>
      </c>
      <c r="M20" s="13">
        <f t="shared" si="0"/>
        <v>22.631999999999998</v>
      </c>
      <c r="N20" s="13">
        <f t="shared" si="1"/>
        <v>22.2624</v>
      </c>
      <c r="O20" s="13">
        <f t="shared" si="3"/>
        <v>7.4207999999999998</v>
      </c>
      <c r="P20" s="12" t="s">
        <v>57</v>
      </c>
      <c r="Q20" s="17"/>
    </row>
    <row r="21" spans="1:17" ht="15.75" x14ac:dyDescent="0.25">
      <c r="A21" s="15">
        <v>15</v>
      </c>
      <c r="B21" s="14" t="str">
        <f>'daftar nilai sekolah'!C24</f>
        <v>MOCHAMMAD AKBAR GUNAWAN</v>
      </c>
      <c r="C21" s="13">
        <v>7.4</v>
      </c>
      <c r="D21" s="38">
        <f>'daftar nilai sekolah'!AL24</f>
        <v>7.581999999999999</v>
      </c>
      <c r="E21" s="38">
        <f>'daftar nilai sekolah'!AP24</f>
        <v>7.5273999999999983</v>
      </c>
      <c r="F21" s="13">
        <v>5.25</v>
      </c>
      <c r="G21" s="38">
        <f>'daftar nilai sekolah'!AU24</f>
        <v>6.4609999999999994</v>
      </c>
      <c r="H21" s="38">
        <f>'daftar nilai sekolah'!AY24</f>
        <v>6.0976999999999997</v>
      </c>
      <c r="I21" s="13">
        <v>7.5</v>
      </c>
      <c r="J21" s="38">
        <f>'daftar nilai sekolah'!BD24</f>
        <v>7.3040000000000003</v>
      </c>
      <c r="K21" s="38">
        <f>'daftar nilai sekolah'!BH24</f>
        <v>7.3628</v>
      </c>
      <c r="L21" s="38">
        <f t="shared" si="2"/>
        <v>20.149999999999999</v>
      </c>
      <c r="M21" s="13">
        <f t="shared" si="0"/>
        <v>21.347000000000001</v>
      </c>
      <c r="N21" s="13">
        <f t="shared" si="1"/>
        <v>20.987899999999996</v>
      </c>
      <c r="O21" s="13">
        <f t="shared" si="3"/>
        <v>6.9959666666666651</v>
      </c>
      <c r="P21" s="12" t="s">
        <v>57</v>
      </c>
      <c r="Q21" s="17"/>
    </row>
    <row r="22" spans="1:17" ht="15.75" x14ac:dyDescent="0.25">
      <c r="A22" s="15">
        <v>16</v>
      </c>
      <c r="B22" s="14" t="str">
        <f>'daftar nilai sekolah'!C25</f>
        <v>MOHAMMAD KHOZIN BARIZI</v>
      </c>
      <c r="C22" s="13">
        <v>8</v>
      </c>
      <c r="D22" s="38">
        <f>'daftar nilai sekolah'!AL25</f>
        <v>7.7199999999999989</v>
      </c>
      <c r="E22" s="38">
        <f>'daftar nilai sekolah'!AP25</f>
        <v>7.8039999999999985</v>
      </c>
      <c r="F22" s="13">
        <v>5</v>
      </c>
      <c r="G22" s="38">
        <f>'daftar nilai sekolah'!AU25</f>
        <v>6.5259999999999998</v>
      </c>
      <c r="H22" s="38">
        <f>'daftar nilai sekolah'!AY25</f>
        <v>6.0681999999999992</v>
      </c>
      <c r="I22" s="13">
        <v>8</v>
      </c>
      <c r="J22" s="38">
        <f>'daftar nilai sekolah'!BD25</f>
        <v>7.2859999999999996</v>
      </c>
      <c r="K22" s="38">
        <f>'daftar nilai sekolah'!BH25</f>
        <v>7.5001999999999995</v>
      </c>
      <c r="L22" s="38">
        <f t="shared" si="2"/>
        <v>21</v>
      </c>
      <c r="M22" s="13">
        <f t="shared" si="0"/>
        <v>21.531999999999996</v>
      </c>
      <c r="N22" s="13">
        <f t="shared" si="1"/>
        <v>21.372399999999999</v>
      </c>
      <c r="O22" s="13">
        <f t="shared" si="3"/>
        <v>7.124133333333333</v>
      </c>
      <c r="P22" s="12" t="s">
        <v>57</v>
      </c>
      <c r="Q22" s="17"/>
    </row>
    <row r="23" spans="1:17" ht="15.75" x14ac:dyDescent="0.25">
      <c r="A23" s="15">
        <v>17</v>
      </c>
      <c r="B23" s="14" t="str">
        <f>'daftar nilai sekolah'!C26</f>
        <v>MUHAMMAD FATHONIL KIROM</v>
      </c>
      <c r="C23" s="13">
        <v>6</v>
      </c>
      <c r="D23" s="38">
        <f>'daftar nilai sekolah'!AL26</f>
        <v>7.05</v>
      </c>
      <c r="E23" s="38">
        <f>'daftar nilai sekolah'!AP26</f>
        <v>6.7349999999999994</v>
      </c>
      <c r="F23" s="13">
        <v>4</v>
      </c>
      <c r="G23" s="38">
        <f>'daftar nilai sekolah'!AU26</f>
        <v>6.5620000000000003</v>
      </c>
      <c r="H23" s="38">
        <f>'daftar nilai sekolah'!AY26</f>
        <v>5.7934000000000001</v>
      </c>
      <c r="I23" s="13">
        <v>7</v>
      </c>
      <c r="J23" s="38">
        <f>'daftar nilai sekolah'!BD26</f>
        <v>7.4619999999999997</v>
      </c>
      <c r="K23" s="38">
        <f>'daftar nilai sekolah'!BH26</f>
        <v>7.3233999999999995</v>
      </c>
      <c r="L23" s="38">
        <f t="shared" si="2"/>
        <v>17</v>
      </c>
      <c r="M23" s="13">
        <f t="shared" si="0"/>
        <v>21.073999999999998</v>
      </c>
      <c r="N23" s="13">
        <f t="shared" si="1"/>
        <v>19.851799999999997</v>
      </c>
      <c r="O23" s="13">
        <f t="shared" si="3"/>
        <v>6.6172666666666657</v>
      </c>
      <c r="P23" s="12" t="s">
        <v>57</v>
      </c>
      <c r="Q23" s="17"/>
    </row>
    <row r="24" spans="1:17" ht="15.75" x14ac:dyDescent="0.25">
      <c r="A24" s="15">
        <v>18</v>
      </c>
      <c r="B24" s="14" t="str">
        <f>'daftar nilai sekolah'!C27</f>
        <v>MUHAMMAD FEBRI ARJUNAIDI</v>
      </c>
      <c r="C24" s="13">
        <v>7.2</v>
      </c>
      <c r="D24" s="38">
        <f>'daftar nilai sekolah'!AL27</f>
        <v>7.13</v>
      </c>
      <c r="E24" s="38">
        <f>'daftar nilai sekolah'!AP27</f>
        <v>7.1509999999999998</v>
      </c>
      <c r="F24" s="13">
        <v>6</v>
      </c>
      <c r="G24" s="38">
        <f>'daftar nilai sekolah'!AU27</f>
        <v>6.7839999999999998</v>
      </c>
      <c r="H24" s="38">
        <f>'daftar nilai sekolah'!AY27</f>
        <v>6.5487999999999991</v>
      </c>
      <c r="I24" s="13">
        <v>7.25</v>
      </c>
      <c r="J24" s="38">
        <f>'daftar nilai sekolah'!BD27</f>
        <v>7.3269999999999991</v>
      </c>
      <c r="K24" s="38">
        <f>'daftar nilai sekolah'!BH27</f>
        <v>7.3038999999999987</v>
      </c>
      <c r="L24" s="38">
        <f t="shared" si="2"/>
        <v>20.45</v>
      </c>
      <c r="M24" s="13">
        <f t="shared" si="0"/>
        <v>21.241</v>
      </c>
      <c r="N24" s="13">
        <f t="shared" si="1"/>
        <v>21.003699999999998</v>
      </c>
      <c r="O24" s="13">
        <f t="shared" si="3"/>
        <v>7.0012333333333325</v>
      </c>
      <c r="P24" s="12" t="s">
        <v>57</v>
      </c>
      <c r="Q24" s="17"/>
    </row>
    <row r="25" spans="1:17" ht="15.75" x14ac:dyDescent="0.25">
      <c r="A25" s="15">
        <v>19</v>
      </c>
      <c r="B25" s="14" t="str">
        <f>'daftar nilai sekolah'!C28</f>
        <v>RIFKI NUR AISYAH</v>
      </c>
      <c r="C25" s="13">
        <v>7.2</v>
      </c>
      <c r="D25" s="38">
        <f>'daftar nilai sekolah'!AL28</f>
        <v>7.5640000000000001</v>
      </c>
      <c r="E25" s="38">
        <f>'daftar nilai sekolah'!AP28</f>
        <v>7.4547999999999996</v>
      </c>
      <c r="F25" s="13">
        <v>7</v>
      </c>
      <c r="G25" s="38">
        <f>'daftar nilai sekolah'!AU28</f>
        <v>6.9859999999999989</v>
      </c>
      <c r="H25" s="38">
        <f>'daftar nilai sekolah'!AY28</f>
        <v>6.9901999999999997</v>
      </c>
      <c r="I25" s="13">
        <v>8.25</v>
      </c>
      <c r="J25" s="38">
        <f>'daftar nilai sekolah'!BD28</f>
        <v>7.7810000000000006</v>
      </c>
      <c r="K25" s="38">
        <f>'daftar nilai sekolah'!BH28</f>
        <v>7.9216999999999995</v>
      </c>
      <c r="L25" s="38">
        <f t="shared" si="2"/>
        <v>22.45</v>
      </c>
      <c r="M25" s="13">
        <f t="shared" ref="M25:M52" si="4">SUM(D25,G25,J25)</f>
        <v>22.331</v>
      </c>
      <c r="N25" s="13">
        <f t="shared" ref="N25:N52" si="5">SUM(E25,H25,K25)</f>
        <v>22.366700000000002</v>
      </c>
      <c r="O25" s="13">
        <f t="shared" ref="O25:O52" si="6">AVERAGE(E25,H25,K25)</f>
        <v>7.4555666666666669</v>
      </c>
      <c r="P25" s="12" t="s">
        <v>57</v>
      </c>
      <c r="Q25" s="17"/>
    </row>
    <row r="26" spans="1:17" ht="15.75" x14ac:dyDescent="0.25">
      <c r="A26" s="15">
        <v>20</v>
      </c>
      <c r="B26" s="14" t="str">
        <f>'daftar nilai sekolah'!C29</f>
        <v>RISA NABILA</v>
      </c>
      <c r="C26" s="13">
        <v>7</v>
      </c>
      <c r="D26" s="38">
        <f>'daftar nilai sekolah'!AL29</f>
        <v>7.7279999999999998</v>
      </c>
      <c r="E26" s="38">
        <f>'daftar nilai sekolah'!AP29</f>
        <v>7.5095999999999989</v>
      </c>
      <c r="F26" s="13">
        <v>5.5</v>
      </c>
      <c r="G26" s="38">
        <f>'daftar nilai sekolah'!AU29</f>
        <v>6.452</v>
      </c>
      <c r="H26" s="38">
        <f>'daftar nilai sekolah'!AY29</f>
        <v>6.1663999999999994</v>
      </c>
      <c r="I26" s="13">
        <v>7.5</v>
      </c>
      <c r="J26" s="38">
        <f>'daftar nilai sekolah'!BD29</f>
        <v>6.9819999999999993</v>
      </c>
      <c r="K26" s="38">
        <f>'daftar nilai sekolah'!BH29</f>
        <v>7.1373999999999995</v>
      </c>
      <c r="L26" s="38">
        <f t="shared" si="2"/>
        <v>20</v>
      </c>
      <c r="M26" s="13">
        <f t="shared" si="4"/>
        <v>21.161999999999999</v>
      </c>
      <c r="N26" s="13">
        <f t="shared" si="5"/>
        <v>20.813399999999998</v>
      </c>
      <c r="O26" s="13">
        <f t="shared" si="6"/>
        <v>6.9377999999999993</v>
      </c>
      <c r="P26" s="12" t="s">
        <v>57</v>
      </c>
      <c r="Q26" s="17"/>
    </row>
    <row r="27" spans="1:17" ht="15.75" x14ac:dyDescent="0.25">
      <c r="A27" s="15">
        <v>21</v>
      </c>
      <c r="B27" s="14" t="str">
        <f>'daftar nilai sekolah'!C30</f>
        <v>RIZKY NAFIL MURTADHO</v>
      </c>
      <c r="C27" s="13">
        <v>8.4</v>
      </c>
      <c r="D27" s="38">
        <f>'daftar nilai sekolah'!AL30</f>
        <v>8.0500000000000007</v>
      </c>
      <c r="E27" s="38">
        <f>'daftar nilai sekolah'!AP30</f>
        <v>8.1549999999999994</v>
      </c>
      <c r="F27" s="13">
        <v>9.5</v>
      </c>
      <c r="G27" s="38">
        <f>'daftar nilai sekolah'!AU30</f>
        <v>8.2680000000000007</v>
      </c>
      <c r="H27" s="38">
        <f>'daftar nilai sekolah'!AY30</f>
        <v>8.6376000000000008</v>
      </c>
      <c r="I27" s="13">
        <v>9.5</v>
      </c>
      <c r="J27" s="38">
        <f>'daftar nilai sekolah'!BD30</f>
        <v>8.6739999999999995</v>
      </c>
      <c r="K27" s="38">
        <f>'daftar nilai sekolah'!BH30</f>
        <v>8.9217999999999993</v>
      </c>
      <c r="L27" s="38">
        <f t="shared" si="2"/>
        <v>27.4</v>
      </c>
      <c r="M27" s="13">
        <f t="shared" si="4"/>
        <v>24.992000000000001</v>
      </c>
      <c r="N27" s="13">
        <f t="shared" si="5"/>
        <v>25.714399999999998</v>
      </c>
      <c r="O27" s="13">
        <f t="shared" si="6"/>
        <v>8.5714666666666659</v>
      </c>
      <c r="P27" s="12" t="s">
        <v>57</v>
      </c>
      <c r="Q27" s="17"/>
    </row>
    <row r="28" spans="1:17" ht="15.75" x14ac:dyDescent="0.25">
      <c r="A28" s="15">
        <v>22</v>
      </c>
      <c r="B28" s="14" t="str">
        <f>'daftar nilai sekolah'!C31</f>
        <v>SAYYIDATUS ZAAMAH</v>
      </c>
      <c r="C28" s="13">
        <v>7</v>
      </c>
      <c r="D28" s="38">
        <f>'daftar nilai sekolah'!AL31</f>
        <v>7.84</v>
      </c>
      <c r="E28" s="38">
        <f>'daftar nilai sekolah'!AP31</f>
        <v>7.5879999999999992</v>
      </c>
      <c r="F28" s="13">
        <v>7.25</v>
      </c>
      <c r="G28" s="38">
        <f>'daftar nilai sekolah'!AU31</f>
        <v>7.1029999999999998</v>
      </c>
      <c r="H28" s="38">
        <f>'daftar nilai sekolah'!AY31</f>
        <v>7.1470999999999991</v>
      </c>
      <c r="I28" s="13">
        <v>7.25</v>
      </c>
      <c r="J28" s="38">
        <f>'daftar nilai sekolah'!BD31</f>
        <v>7.6630000000000003</v>
      </c>
      <c r="K28" s="38">
        <f>'daftar nilai sekolah'!BH31</f>
        <v>7.5390999999999995</v>
      </c>
      <c r="L28" s="38">
        <f t="shared" si="2"/>
        <v>21.5</v>
      </c>
      <c r="M28" s="13">
        <f t="shared" si="4"/>
        <v>22.606000000000002</v>
      </c>
      <c r="N28" s="13">
        <f t="shared" si="5"/>
        <v>22.2742</v>
      </c>
      <c r="O28" s="13">
        <f t="shared" si="6"/>
        <v>7.4247333333333332</v>
      </c>
      <c r="P28" s="12" t="s">
        <v>57</v>
      </c>
      <c r="Q28" s="17"/>
    </row>
    <row r="29" spans="1:17" ht="15.75" x14ac:dyDescent="0.25">
      <c r="A29" s="15">
        <v>23</v>
      </c>
      <c r="B29" s="14" t="str">
        <f>'daftar nilai sekolah'!C32</f>
        <v>SITI SUAIBAH</v>
      </c>
      <c r="C29" s="13">
        <v>6.4</v>
      </c>
      <c r="D29" s="38">
        <f>'daftar nilai sekolah'!AL32</f>
        <v>7.1980000000000004</v>
      </c>
      <c r="E29" s="38">
        <f>'daftar nilai sekolah'!AP32</f>
        <v>6.9585999999999997</v>
      </c>
      <c r="F29" s="13">
        <v>3.25</v>
      </c>
      <c r="G29" s="38">
        <f>'daftar nilai sekolah'!AU32</f>
        <v>5.6789999999999994</v>
      </c>
      <c r="H29" s="38">
        <f>'daftar nilai sekolah'!AY32</f>
        <v>4.9502999999999995</v>
      </c>
      <c r="I29" s="13">
        <v>4.75</v>
      </c>
      <c r="J29" s="38">
        <f>'daftar nilai sekolah'!BD32</f>
        <v>6.8009999999999993</v>
      </c>
      <c r="K29" s="38">
        <f>'daftar nilai sekolah'!BH32</f>
        <v>6.1856999999999989</v>
      </c>
      <c r="L29" s="38">
        <f t="shared" si="2"/>
        <v>14.4</v>
      </c>
      <c r="M29" s="13">
        <f t="shared" si="4"/>
        <v>19.677999999999997</v>
      </c>
      <c r="N29" s="13">
        <f t="shared" si="5"/>
        <v>18.0946</v>
      </c>
      <c r="O29" s="13">
        <f t="shared" si="6"/>
        <v>6.031533333333333</v>
      </c>
      <c r="P29" s="12" t="s">
        <v>57</v>
      </c>
      <c r="Q29" s="17"/>
    </row>
    <row r="30" spans="1:17" ht="15.75" x14ac:dyDescent="0.25">
      <c r="A30" s="15">
        <v>24</v>
      </c>
      <c r="B30" s="14" t="str">
        <f>'daftar nilai sekolah'!C33</f>
        <v>ABDUL AZIS</v>
      </c>
      <c r="C30" s="13">
        <v>3.6</v>
      </c>
      <c r="D30" s="38">
        <f>'daftar nilai sekolah'!AL33</f>
        <v>5.4340000000000002</v>
      </c>
      <c r="E30" s="38">
        <f>'daftar nilai sekolah'!AP33</f>
        <v>4.8837999999999999</v>
      </c>
      <c r="F30" s="13">
        <v>3.75</v>
      </c>
      <c r="G30" s="38">
        <f>'daftar nilai sekolah'!AU33</f>
        <v>5.5909999999999993</v>
      </c>
      <c r="H30" s="38">
        <f>'daftar nilai sekolah'!AY33</f>
        <v>5.0386999999999986</v>
      </c>
      <c r="I30" s="13">
        <v>3.5</v>
      </c>
      <c r="J30" s="38">
        <f>'daftar nilai sekolah'!BD33</f>
        <v>5.4319999999999995</v>
      </c>
      <c r="K30" s="38">
        <f>'daftar nilai sekolah'!BH33</f>
        <v>4.8523999999999994</v>
      </c>
      <c r="L30" s="38">
        <f t="shared" si="2"/>
        <v>10.85</v>
      </c>
      <c r="M30" s="13">
        <f t="shared" si="4"/>
        <v>16.456999999999997</v>
      </c>
      <c r="N30" s="13">
        <f t="shared" si="5"/>
        <v>14.774899999999999</v>
      </c>
      <c r="O30" s="13">
        <f t="shared" si="6"/>
        <v>4.9249666666666663</v>
      </c>
      <c r="P30" s="12" t="s">
        <v>57</v>
      </c>
      <c r="Q30" s="17"/>
    </row>
    <row r="31" spans="1:17" ht="15.75" x14ac:dyDescent="0.25">
      <c r="A31" s="15">
        <v>25</v>
      </c>
      <c r="B31" s="14" t="str">
        <f>'daftar nilai sekolah'!C34</f>
        <v>ABDUL MAJID</v>
      </c>
      <c r="C31" s="13">
        <v>7.4</v>
      </c>
      <c r="D31" s="38">
        <f>'daftar nilai sekolah'!AL34</f>
        <v>7.2319999999999993</v>
      </c>
      <c r="E31" s="38">
        <f>'daftar nilai sekolah'!AP34</f>
        <v>7.2823999999999991</v>
      </c>
      <c r="F31" s="13">
        <v>6.75</v>
      </c>
      <c r="G31" s="38">
        <f>'daftar nilai sekolah'!AU34</f>
        <v>7.0649999999999995</v>
      </c>
      <c r="H31" s="38">
        <f>'daftar nilai sekolah'!AY34</f>
        <v>6.9704999999999995</v>
      </c>
      <c r="I31" s="13">
        <v>6.25</v>
      </c>
      <c r="J31" s="38">
        <f>'daftar nilai sekolah'!BD34</f>
        <v>6.6769999999999996</v>
      </c>
      <c r="K31" s="38">
        <f>'daftar nilai sekolah'!BH34</f>
        <v>6.5488999999999997</v>
      </c>
      <c r="L31" s="38">
        <f t="shared" si="2"/>
        <v>20.399999999999999</v>
      </c>
      <c r="M31" s="13">
        <f t="shared" si="4"/>
        <v>20.973999999999997</v>
      </c>
      <c r="N31" s="13">
        <f t="shared" si="5"/>
        <v>20.8018</v>
      </c>
      <c r="O31" s="13">
        <f t="shared" si="6"/>
        <v>6.9339333333333331</v>
      </c>
      <c r="P31" s="12" t="s">
        <v>57</v>
      </c>
      <c r="Q31" s="17"/>
    </row>
    <row r="32" spans="1:17" ht="15.75" x14ac:dyDescent="0.25">
      <c r="A32" s="15">
        <v>26</v>
      </c>
      <c r="B32" s="14" t="str">
        <f>'daftar nilai sekolah'!C35</f>
        <v>AHMAD ROJIKIN</v>
      </c>
      <c r="C32" s="13">
        <v>5.2</v>
      </c>
      <c r="D32" s="38">
        <f>'daftar nilai sekolah'!AL35</f>
        <v>6.0679999999999996</v>
      </c>
      <c r="E32" s="38">
        <f>'daftar nilai sekolah'!AP35</f>
        <v>5.807599999999999</v>
      </c>
      <c r="F32" s="13">
        <v>4.25</v>
      </c>
      <c r="G32" s="38">
        <f>'daftar nilai sekolah'!AU35</f>
        <v>5.7690000000000001</v>
      </c>
      <c r="H32" s="38">
        <f>'daftar nilai sekolah'!AY35</f>
        <v>5.3132999999999999</v>
      </c>
      <c r="I32" s="13">
        <v>7.5</v>
      </c>
      <c r="J32" s="38">
        <f>'daftar nilai sekolah'!BD35</f>
        <v>6.702</v>
      </c>
      <c r="K32" s="38">
        <f>'daftar nilai sekolah'!BH35</f>
        <v>6.9413999999999998</v>
      </c>
      <c r="L32" s="38">
        <f t="shared" si="2"/>
        <v>16.95</v>
      </c>
      <c r="M32" s="13">
        <f t="shared" si="4"/>
        <v>18.539000000000001</v>
      </c>
      <c r="N32" s="13">
        <f t="shared" si="5"/>
        <v>18.0623</v>
      </c>
      <c r="O32" s="13">
        <f t="shared" si="6"/>
        <v>6.0207666666666668</v>
      </c>
      <c r="P32" s="12" t="s">
        <v>57</v>
      </c>
      <c r="Q32" s="17"/>
    </row>
    <row r="33" spans="1:17" ht="15.75" x14ac:dyDescent="0.25">
      <c r="A33" s="15">
        <v>27</v>
      </c>
      <c r="B33" s="14" t="str">
        <f>'daftar nilai sekolah'!C36</f>
        <v>ANTON FEBRIANTO</v>
      </c>
      <c r="C33" s="13">
        <v>5.2</v>
      </c>
      <c r="D33" s="38">
        <f>'daftar nilai sekolah'!AL36</f>
        <v>6.2780000000000005</v>
      </c>
      <c r="E33" s="38">
        <f>'daftar nilai sekolah'!AP36</f>
        <v>5.9545999999999992</v>
      </c>
      <c r="F33" s="13">
        <v>3</v>
      </c>
      <c r="G33" s="38">
        <f>'daftar nilai sekolah'!AU36</f>
        <v>5.7439999999999998</v>
      </c>
      <c r="H33" s="38">
        <f>'daftar nilai sekolah'!AY36</f>
        <v>4.9207999999999998</v>
      </c>
      <c r="I33" s="13">
        <v>5.5</v>
      </c>
      <c r="J33" s="38">
        <f>'daftar nilai sekolah'!BD36</f>
        <v>6.1579999999999995</v>
      </c>
      <c r="K33" s="38">
        <f>'daftar nilai sekolah'!BH36</f>
        <v>5.9605999999999995</v>
      </c>
      <c r="L33" s="38">
        <f t="shared" si="2"/>
        <v>13.7</v>
      </c>
      <c r="M33" s="13">
        <f t="shared" si="4"/>
        <v>18.18</v>
      </c>
      <c r="N33" s="13">
        <f t="shared" si="5"/>
        <v>16.835999999999999</v>
      </c>
      <c r="O33" s="13">
        <f t="shared" si="6"/>
        <v>5.6119999999999992</v>
      </c>
      <c r="P33" s="12" t="s">
        <v>57</v>
      </c>
      <c r="Q33" s="17"/>
    </row>
    <row r="34" spans="1:17" ht="15.75" x14ac:dyDescent="0.25">
      <c r="A34" s="15">
        <v>28</v>
      </c>
      <c r="B34" s="14" t="str">
        <f>'daftar nilai sekolah'!C37</f>
        <v>Aprilia Vinata</v>
      </c>
      <c r="C34" s="13">
        <v>8.6</v>
      </c>
      <c r="D34" s="38">
        <f>'daftar nilai sekolah'!AL37</f>
        <v>7.5219999999999985</v>
      </c>
      <c r="E34" s="38">
        <f>'daftar nilai sekolah'!AP37</f>
        <v>7.8453999999999979</v>
      </c>
      <c r="F34" s="13">
        <v>3.75</v>
      </c>
      <c r="G34" s="38">
        <f>'daftar nilai sekolah'!AU37</f>
        <v>5.6890000000000001</v>
      </c>
      <c r="H34" s="38">
        <f>'daftar nilai sekolah'!AY37</f>
        <v>5.1073000000000004</v>
      </c>
      <c r="I34" s="13">
        <v>6</v>
      </c>
      <c r="J34" s="38">
        <f>'daftar nilai sekolah'!BD37</f>
        <v>6.4059999999999997</v>
      </c>
      <c r="K34" s="38">
        <f>'daftar nilai sekolah'!BH37</f>
        <v>6.2841999999999993</v>
      </c>
      <c r="L34" s="38">
        <f t="shared" si="2"/>
        <v>18.350000000000001</v>
      </c>
      <c r="M34" s="13">
        <f t="shared" si="4"/>
        <v>19.616999999999997</v>
      </c>
      <c r="N34" s="13">
        <f t="shared" si="5"/>
        <v>19.236899999999999</v>
      </c>
      <c r="O34" s="13">
        <f t="shared" si="6"/>
        <v>6.4122999999999992</v>
      </c>
      <c r="P34" s="12" t="s">
        <v>57</v>
      </c>
      <c r="Q34" s="17"/>
    </row>
    <row r="35" spans="1:17" ht="15.75" x14ac:dyDescent="0.25">
      <c r="A35" s="15">
        <v>29</v>
      </c>
      <c r="B35" s="14" t="str">
        <f>'daftar nilai sekolah'!C38</f>
        <v>Dimas Agung Prasetyo</v>
      </c>
      <c r="C35" s="13">
        <v>5.4</v>
      </c>
      <c r="D35" s="38">
        <f>'daftar nilai sekolah'!AL38</f>
        <v>5.9740000000000002</v>
      </c>
      <c r="E35" s="38">
        <f>'daftar nilai sekolah'!AP38</f>
        <v>5.8018000000000001</v>
      </c>
      <c r="F35" s="13">
        <v>2.75</v>
      </c>
      <c r="G35" s="38">
        <f>'daftar nilai sekolah'!AU38</f>
        <v>5.3609999999999998</v>
      </c>
      <c r="H35" s="38">
        <f>'daftar nilai sekolah'!AY38</f>
        <v>4.5776999999999992</v>
      </c>
      <c r="I35" s="13">
        <v>5.75</v>
      </c>
      <c r="J35" s="38">
        <f>'daftar nilai sekolah'!BD38</f>
        <v>6.3169999999999993</v>
      </c>
      <c r="K35" s="38">
        <f>'daftar nilai sekolah'!BH38</f>
        <v>6.1468999999999987</v>
      </c>
      <c r="L35" s="38">
        <f t="shared" si="2"/>
        <v>13.9</v>
      </c>
      <c r="M35" s="13">
        <f t="shared" si="4"/>
        <v>17.652000000000001</v>
      </c>
      <c r="N35" s="13">
        <f t="shared" si="5"/>
        <v>16.526399999999999</v>
      </c>
      <c r="O35" s="13">
        <f t="shared" si="6"/>
        <v>5.5087999999999999</v>
      </c>
      <c r="P35" s="12" t="s">
        <v>57</v>
      </c>
      <c r="Q35" s="17"/>
    </row>
    <row r="36" spans="1:17" ht="15.75" x14ac:dyDescent="0.25">
      <c r="A36" s="15">
        <v>30</v>
      </c>
      <c r="B36" s="14" t="str">
        <f>'daftar nilai sekolah'!C39</f>
        <v>DINA MARIANA</v>
      </c>
      <c r="C36" s="13">
        <v>6.8</v>
      </c>
      <c r="D36" s="38">
        <f>'daftar nilai sekolah'!AL39</f>
        <v>6.968</v>
      </c>
      <c r="E36" s="38">
        <f>'daftar nilai sekolah'!AP39</f>
        <v>6.9175999999999993</v>
      </c>
      <c r="F36" s="13">
        <v>4.5</v>
      </c>
      <c r="G36" s="38">
        <f>'daftar nilai sekolah'!AU39</f>
        <v>6.0259999999999989</v>
      </c>
      <c r="H36" s="38">
        <f>'daftar nilai sekolah'!AY39</f>
        <v>5.5681999999999983</v>
      </c>
      <c r="I36" s="13">
        <v>4.25</v>
      </c>
      <c r="J36" s="38">
        <f>'daftar nilai sekolah'!BD39</f>
        <v>5.9510000000000005</v>
      </c>
      <c r="K36" s="38">
        <f>'daftar nilai sekolah'!BH39</f>
        <v>5.4406999999999996</v>
      </c>
      <c r="L36" s="38">
        <f t="shared" si="2"/>
        <v>15.55</v>
      </c>
      <c r="M36" s="13">
        <f t="shared" si="4"/>
        <v>18.945</v>
      </c>
      <c r="N36" s="13">
        <f t="shared" si="5"/>
        <v>17.926499999999997</v>
      </c>
      <c r="O36" s="13">
        <f t="shared" si="6"/>
        <v>5.9754999999999994</v>
      </c>
      <c r="P36" s="12" t="s">
        <v>57</v>
      </c>
      <c r="Q36" s="17"/>
    </row>
    <row r="37" spans="1:17" ht="15.75" x14ac:dyDescent="0.25">
      <c r="A37" s="15">
        <v>31</v>
      </c>
      <c r="B37" s="14" t="str">
        <f>'daftar nilai sekolah'!C40</f>
        <v>FANDI DWI PAMUNGKAS</v>
      </c>
      <c r="C37" s="13">
        <v>6.2</v>
      </c>
      <c r="D37" s="38">
        <f>'daftar nilai sekolah'!AL40</f>
        <v>6.452</v>
      </c>
      <c r="E37" s="38">
        <f>'daftar nilai sekolah'!AP40</f>
        <v>6.3764000000000003</v>
      </c>
      <c r="F37" s="13">
        <v>2.5</v>
      </c>
      <c r="G37" s="38">
        <f>'daftar nilai sekolah'!AU40</f>
        <v>5.2719999999999994</v>
      </c>
      <c r="H37" s="38">
        <f>'daftar nilai sekolah'!AY40</f>
        <v>4.4403999999999995</v>
      </c>
      <c r="I37" s="13">
        <v>5.5</v>
      </c>
      <c r="J37" s="38">
        <f>'daftar nilai sekolah'!BD40</f>
        <v>6.0179999999999989</v>
      </c>
      <c r="K37" s="38">
        <f>'daftar nilai sekolah'!BH40</f>
        <v>5.8625999999999987</v>
      </c>
      <c r="L37" s="38">
        <f t="shared" si="2"/>
        <v>14.2</v>
      </c>
      <c r="M37" s="13">
        <f t="shared" si="4"/>
        <v>17.741999999999997</v>
      </c>
      <c r="N37" s="13">
        <f t="shared" si="5"/>
        <v>16.679400000000001</v>
      </c>
      <c r="O37" s="13">
        <f t="shared" si="6"/>
        <v>5.5598000000000001</v>
      </c>
      <c r="P37" s="12" t="s">
        <v>57</v>
      </c>
      <c r="Q37" s="17"/>
    </row>
    <row r="38" spans="1:17" ht="15.75" x14ac:dyDescent="0.25">
      <c r="A38" s="15">
        <v>32</v>
      </c>
      <c r="B38" s="14" t="str">
        <f>'daftar nilai sekolah'!C41</f>
        <v>MOCHAMAD RIFKI AFANDI</v>
      </c>
      <c r="C38" s="13">
        <v>5.6</v>
      </c>
      <c r="D38" s="38">
        <f>'daftar nilai sekolah'!AL41</f>
        <v>6.1459999999999999</v>
      </c>
      <c r="E38" s="38">
        <f>'daftar nilai sekolah'!AP41</f>
        <v>5.9821999999999997</v>
      </c>
      <c r="F38" s="13">
        <v>3.25</v>
      </c>
      <c r="G38" s="38">
        <f>'daftar nilai sekolah'!AU41</f>
        <v>5.6789999999999994</v>
      </c>
      <c r="H38" s="38">
        <f>'daftar nilai sekolah'!AY41</f>
        <v>4.9502999999999995</v>
      </c>
      <c r="I38" s="13">
        <v>5.25</v>
      </c>
      <c r="J38" s="38">
        <f>'daftar nilai sekolah'!BD41</f>
        <v>5.9849999999999994</v>
      </c>
      <c r="K38" s="38">
        <f>'daftar nilai sekolah'!BH41</f>
        <v>5.7645</v>
      </c>
      <c r="L38" s="38">
        <f t="shared" si="2"/>
        <v>14.1</v>
      </c>
      <c r="M38" s="13">
        <f t="shared" si="4"/>
        <v>17.809999999999999</v>
      </c>
      <c r="N38" s="13">
        <f t="shared" si="5"/>
        <v>16.696999999999999</v>
      </c>
      <c r="O38" s="13">
        <f t="shared" si="6"/>
        <v>5.5656666666666661</v>
      </c>
      <c r="P38" s="12" t="s">
        <v>57</v>
      </c>
      <c r="Q38" s="17"/>
    </row>
    <row r="39" spans="1:17" ht="15.75" x14ac:dyDescent="0.25">
      <c r="A39" s="15">
        <v>33</v>
      </c>
      <c r="B39" s="14" t="str">
        <f>'daftar nilai sekolah'!C42</f>
        <v>MOCHAMAD RISKI</v>
      </c>
      <c r="C39" s="13">
        <v>5.2</v>
      </c>
      <c r="D39" s="38">
        <f>'daftar nilai sekolah'!AL42</f>
        <v>5.8719999999999999</v>
      </c>
      <c r="E39" s="38">
        <f>'daftar nilai sekolah'!AP42</f>
        <v>5.670399999999999</v>
      </c>
      <c r="F39" s="13">
        <v>3.25</v>
      </c>
      <c r="G39" s="38">
        <f>'daftar nilai sekolah'!AU42</f>
        <v>5.5389999999999997</v>
      </c>
      <c r="H39" s="38">
        <f>'daftar nilai sekolah'!AY42</f>
        <v>4.8522999999999996</v>
      </c>
      <c r="I39" s="13">
        <v>4.25</v>
      </c>
      <c r="J39" s="38">
        <f>'daftar nilai sekolah'!BD42</f>
        <v>5.6849999999999987</v>
      </c>
      <c r="K39" s="38">
        <f>'daftar nilai sekolah'!BH42</f>
        <v>5.2544999999999984</v>
      </c>
      <c r="L39" s="38">
        <f t="shared" si="2"/>
        <v>12.7</v>
      </c>
      <c r="M39" s="13">
        <f t="shared" si="4"/>
        <v>17.095999999999997</v>
      </c>
      <c r="N39" s="13">
        <f t="shared" si="5"/>
        <v>15.777199999999997</v>
      </c>
      <c r="O39" s="13">
        <f t="shared" si="6"/>
        <v>5.2590666666666657</v>
      </c>
      <c r="P39" s="12" t="s">
        <v>57</v>
      </c>
      <c r="Q39" s="17"/>
    </row>
    <row r="40" spans="1:17" ht="15.75" x14ac:dyDescent="0.25">
      <c r="A40" s="15">
        <v>34</v>
      </c>
      <c r="B40" s="14" t="str">
        <f>'daftar nilai sekolah'!C43</f>
        <v>MOCHAMAT WAHYU HIDAYAT</v>
      </c>
      <c r="C40" s="13">
        <v>5.2</v>
      </c>
      <c r="D40" s="38">
        <f>'daftar nilai sekolah'!AL43</f>
        <v>6.1099999999999994</v>
      </c>
      <c r="E40" s="38">
        <f>'daftar nilai sekolah'!AP43</f>
        <v>5.8369999999999997</v>
      </c>
      <c r="F40" s="13">
        <v>3.75</v>
      </c>
      <c r="G40" s="38">
        <f>'daftar nilai sekolah'!AU43</f>
        <v>5.8009999999999993</v>
      </c>
      <c r="H40" s="38">
        <f>'daftar nilai sekolah'!AY43</f>
        <v>5.1856999999999989</v>
      </c>
      <c r="I40" s="13">
        <v>4.5</v>
      </c>
      <c r="J40" s="38">
        <f>'daftar nilai sekolah'!BD43</f>
        <v>5.7739999999999991</v>
      </c>
      <c r="K40" s="38">
        <f>'daftar nilai sekolah'!BH43</f>
        <v>5.391799999999999</v>
      </c>
      <c r="L40" s="38">
        <f t="shared" si="2"/>
        <v>13.45</v>
      </c>
      <c r="M40" s="13">
        <f t="shared" si="4"/>
        <v>17.684999999999995</v>
      </c>
      <c r="N40" s="13">
        <f t="shared" si="5"/>
        <v>16.414499999999997</v>
      </c>
      <c r="O40" s="13">
        <f t="shared" si="6"/>
        <v>5.4714999999999989</v>
      </c>
      <c r="P40" s="12" t="s">
        <v>57</v>
      </c>
      <c r="Q40" s="17"/>
    </row>
    <row r="41" spans="1:17" ht="15.75" x14ac:dyDescent="0.25">
      <c r="A41" s="15">
        <v>35</v>
      </c>
      <c r="B41" s="14" t="str">
        <f>'daftar nilai sekolah'!C44</f>
        <v>MUCHAMAD ANDI RAMADHON</v>
      </c>
      <c r="C41" s="13">
        <v>3.8</v>
      </c>
      <c r="D41" s="38">
        <f>'daftar nilai sekolah'!AL44</f>
        <v>5.8859999999999992</v>
      </c>
      <c r="E41" s="38">
        <f>'daftar nilai sekolah'!AP44</f>
        <v>5.2601999999999993</v>
      </c>
      <c r="F41" s="13">
        <v>4</v>
      </c>
      <c r="G41" s="38">
        <f>'daftar nilai sekolah'!AU44</f>
        <v>5.6239999999999997</v>
      </c>
      <c r="H41" s="38">
        <f>'daftar nilai sekolah'!AY44</f>
        <v>5.1367999999999991</v>
      </c>
      <c r="I41" s="13">
        <v>3.5</v>
      </c>
      <c r="J41" s="38">
        <f>'daftar nilai sekolah'!BD44</f>
        <v>5.4739999999999993</v>
      </c>
      <c r="K41" s="38">
        <f>'daftar nilai sekolah'!BH44</f>
        <v>4.8817999999999993</v>
      </c>
      <c r="L41" s="38">
        <f t="shared" si="2"/>
        <v>11.3</v>
      </c>
      <c r="M41" s="13">
        <f t="shared" si="4"/>
        <v>16.983999999999998</v>
      </c>
      <c r="N41" s="13">
        <f t="shared" si="5"/>
        <v>15.278799999999997</v>
      </c>
      <c r="O41" s="13">
        <f t="shared" si="6"/>
        <v>5.092933333333332</v>
      </c>
      <c r="P41" s="12" t="s">
        <v>57</v>
      </c>
      <c r="Q41" s="17"/>
    </row>
    <row r="42" spans="1:17" ht="15.75" x14ac:dyDescent="0.25">
      <c r="A42" s="15">
        <v>36</v>
      </c>
      <c r="B42" s="14" t="str">
        <f>'daftar nilai sekolah'!C45</f>
        <v>MUHAMAD AL AZHAR</v>
      </c>
      <c r="C42" s="13">
        <v>4.4000000000000004</v>
      </c>
      <c r="D42" s="38">
        <f>'daftar nilai sekolah'!AL45</f>
        <v>5.702</v>
      </c>
      <c r="E42" s="38">
        <f>'daftar nilai sekolah'!AP45</f>
        <v>5.3113999999999999</v>
      </c>
      <c r="F42" s="13">
        <v>5</v>
      </c>
      <c r="G42" s="38">
        <f>'daftar nilai sekolah'!AU45</f>
        <v>6.54</v>
      </c>
      <c r="H42" s="38">
        <f>'daftar nilai sekolah'!AY45</f>
        <v>6.0779999999999994</v>
      </c>
      <c r="I42" s="13">
        <v>4</v>
      </c>
      <c r="J42" s="38">
        <f>'daftar nilai sekolah'!BD45</f>
        <v>5.7780000000000005</v>
      </c>
      <c r="K42" s="38">
        <f>'daftar nilai sekolah'!BH45</f>
        <v>5.2446000000000002</v>
      </c>
      <c r="L42" s="38">
        <f t="shared" si="2"/>
        <v>13.4</v>
      </c>
      <c r="M42" s="13">
        <f t="shared" si="4"/>
        <v>18.020000000000003</v>
      </c>
      <c r="N42" s="13">
        <f t="shared" si="5"/>
        <v>16.634</v>
      </c>
      <c r="O42" s="13">
        <f t="shared" si="6"/>
        <v>5.5446666666666671</v>
      </c>
      <c r="P42" s="12" t="s">
        <v>57</v>
      </c>
      <c r="Q42" s="17"/>
    </row>
    <row r="43" spans="1:17" ht="15.75" x14ac:dyDescent="0.25">
      <c r="A43" s="15">
        <v>37</v>
      </c>
      <c r="B43" s="14" t="str">
        <f>'daftar nilai sekolah'!C46</f>
        <v>Muhamad Sholeh</v>
      </c>
      <c r="C43" s="13">
        <v>5.8</v>
      </c>
      <c r="D43" s="38">
        <f>'daftar nilai sekolah'!AL46</f>
        <v>6.6119999999999992</v>
      </c>
      <c r="E43" s="38">
        <f>'daftar nilai sekolah'!AP46</f>
        <v>6.3683999999999994</v>
      </c>
      <c r="F43" s="13">
        <v>5.25</v>
      </c>
      <c r="G43" s="38">
        <f>'daftar nilai sekolah'!AU46</f>
        <v>6.9649999999999999</v>
      </c>
      <c r="H43" s="38">
        <f>'daftar nilai sekolah'!AY46</f>
        <v>6.4504999999999999</v>
      </c>
      <c r="I43" s="13">
        <v>5.5</v>
      </c>
      <c r="J43" s="38">
        <f>'daftar nilai sekolah'!BD46</f>
        <v>6.5079999999999991</v>
      </c>
      <c r="K43" s="38">
        <f>'daftar nilai sekolah'!BH46</f>
        <v>6.2055999999999987</v>
      </c>
      <c r="L43" s="38">
        <f t="shared" si="2"/>
        <v>16.55</v>
      </c>
      <c r="M43" s="13">
        <f t="shared" si="4"/>
        <v>20.084999999999997</v>
      </c>
      <c r="N43" s="13">
        <f t="shared" si="5"/>
        <v>19.024499999999996</v>
      </c>
      <c r="O43" s="13">
        <f t="shared" si="6"/>
        <v>6.341499999999999</v>
      </c>
      <c r="P43" s="12" t="s">
        <v>57</v>
      </c>
      <c r="Q43" s="17"/>
    </row>
    <row r="44" spans="1:17" ht="15.75" x14ac:dyDescent="0.25">
      <c r="A44" s="15">
        <v>38</v>
      </c>
      <c r="B44" s="14" t="str">
        <f>'daftar nilai sekolah'!C47</f>
        <v>MUHAMMAD ZAINUR ROZIKIN</v>
      </c>
      <c r="C44" s="13">
        <v>6</v>
      </c>
      <c r="D44" s="38">
        <f>'daftar nilai sekolah'!AL47</f>
        <v>6.63</v>
      </c>
      <c r="E44" s="38">
        <f>'daftar nilai sekolah'!AP47</f>
        <v>6.4409999999999998</v>
      </c>
      <c r="F44" s="13">
        <v>5.5</v>
      </c>
      <c r="G44" s="38">
        <f>'daftar nilai sekolah'!AU47</f>
        <v>6.452</v>
      </c>
      <c r="H44" s="38">
        <f>'daftar nilai sekolah'!AY47</f>
        <v>6.1663999999999994</v>
      </c>
      <c r="I44" s="13">
        <v>4.25</v>
      </c>
      <c r="J44" s="38">
        <f>'daftar nilai sekolah'!BD47</f>
        <v>5.8669999999999991</v>
      </c>
      <c r="K44" s="38">
        <f>'daftar nilai sekolah'!BH47</f>
        <v>5.3818999999999999</v>
      </c>
      <c r="L44" s="38">
        <f t="shared" si="2"/>
        <v>15.75</v>
      </c>
      <c r="M44" s="13">
        <f t="shared" si="4"/>
        <v>18.948999999999998</v>
      </c>
      <c r="N44" s="13">
        <f t="shared" si="5"/>
        <v>17.9893</v>
      </c>
      <c r="O44" s="13">
        <f t="shared" si="6"/>
        <v>5.9964333333333331</v>
      </c>
      <c r="P44" s="12" t="s">
        <v>57</v>
      </c>
      <c r="Q44" s="17"/>
    </row>
    <row r="45" spans="1:17" ht="15.75" x14ac:dyDescent="0.25">
      <c r="A45" s="15">
        <v>39</v>
      </c>
      <c r="B45" s="14" t="str">
        <f>'daftar nilai sekolah'!C48</f>
        <v>MUKHAMAD IQBAL MAULANA</v>
      </c>
      <c r="C45" s="13">
        <v>6</v>
      </c>
      <c r="D45" s="38">
        <f>'daftar nilai sekolah'!AL48</f>
        <v>6.3780000000000001</v>
      </c>
      <c r="E45" s="38">
        <f>'daftar nilai sekolah'!AP48</f>
        <v>6.2645999999999997</v>
      </c>
      <c r="F45" s="13">
        <v>4.75</v>
      </c>
      <c r="G45" s="38">
        <f>'daftar nilai sekolah'!AU48</f>
        <v>6.1149999999999993</v>
      </c>
      <c r="H45" s="38">
        <f>'daftar nilai sekolah'!AY48</f>
        <v>5.7054999999999989</v>
      </c>
      <c r="I45" s="13">
        <v>4.75</v>
      </c>
      <c r="J45" s="38">
        <f>'daftar nilai sekolah'!BD48</f>
        <v>5.9189999999999987</v>
      </c>
      <c r="K45" s="38">
        <f>'daftar nilai sekolah'!BH48</f>
        <v>5.5682999999999989</v>
      </c>
      <c r="L45" s="38">
        <f t="shared" si="2"/>
        <v>15.5</v>
      </c>
      <c r="M45" s="13">
        <f t="shared" si="4"/>
        <v>18.411999999999999</v>
      </c>
      <c r="N45" s="13">
        <f t="shared" si="5"/>
        <v>17.538399999999996</v>
      </c>
      <c r="O45" s="13">
        <f t="shared" si="6"/>
        <v>5.8461333333333316</v>
      </c>
      <c r="P45" s="12" t="s">
        <v>57</v>
      </c>
      <c r="Q45" s="17"/>
    </row>
    <row r="46" spans="1:17" ht="15.75" x14ac:dyDescent="0.25">
      <c r="A46" s="15">
        <v>40</v>
      </c>
      <c r="B46" s="14" t="str">
        <f>'daftar nilai sekolah'!C49</f>
        <v>NURUL HIDAYAH</v>
      </c>
      <c r="C46" s="13">
        <v>5</v>
      </c>
      <c r="D46" s="38">
        <f>'daftar nilai sekolah'!AL49</f>
        <v>6.2039999999999997</v>
      </c>
      <c r="E46" s="38">
        <f>'daftar nilai sekolah'!AP49</f>
        <v>5.8427999999999995</v>
      </c>
      <c r="F46" s="13">
        <v>3.25</v>
      </c>
      <c r="G46" s="38">
        <f>'daftar nilai sekolah'!AU49</f>
        <v>5.5110000000000001</v>
      </c>
      <c r="H46" s="38">
        <f>'daftar nilai sekolah'!AY49</f>
        <v>4.8327</v>
      </c>
      <c r="I46" s="13">
        <v>4.25</v>
      </c>
      <c r="J46" s="38">
        <f>'daftar nilai sekolah'!BD49</f>
        <v>5.7270000000000003</v>
      </c>
      <c r="K46" s="38">
        <f>'daftar nilai sekolah'!BH49</f>
        <v>5.2838999999999992</v>
      </c>
      <c r="L46" s="38">
        <f t="shared" si="2"/>
        <v>12.5</v>
      </c>
      <c r="M46" s="13">
        <f t="shared" si="4"/>
        <v>17.442</v>
      </c>
      <c r="N46" s="13">
        <f t="shared" si="5"/>
        <v>15.959399999999999</v>
      </c>
      <c r="O46" s="13">
        <f t="shared" si="6"/>
        <v>5.3197999999999999</v>
      </c>
      <c r="P46" s="12" t="s">
        <v>57</v>
      </c>
      <c r="Q46" s="17"/>
    </row>
    <row r="47" spans="1:17" ht="15.75" x14ac:dyDescent="0.25">
      <c r="A47" s="15">
        <v>41</v>
      </c>
      <c r="B47" s="14" t="str">
        <f>'daftar nilai sekolah'!C50</f>
        <v>RAMA FERDIYANTO</v>
      </c>
      <c r="C47" s="13">
        <v>5.8</v>
      </c>
      <c r="D47" s="38">
        <f>'daftar nilai sekolah'!AL50</f>
        <v>6.1219999999999999</v>
      </c>
      <c r="E47" s="38">
        <f>'daftar nilai sekolah'!AP50</f>
        <v>6.0253999999999994</v>
      </c>
      <c r="F47" s="13">
        <v>3.75</v>
      </c>
      <c r="G47" s="38">
        <f>'daftar nilai sekolah'!AU50</f>
        <v>5.6890000000000001</v>
      </c>
      <c r="H47" s="38">
        <f>'daftar nilai sekolah'!AY50</f>
        <v>5.1073000000000004</v>
      </c>
      <c r="I47" s="13">
        <v>3.75</v>
      </c>
      <c r="J47" s="38">
        <f>'daftar nilai sekolah'!BD50</f>
        <v>5.5489999999999995</v>
      </c>
      <c r="K47" s="38">
        <f>'daftar nilai sekolah'!BH50</f>
        <v>5.0092999999999996</v>
      </c>
      <c r="L47" s="38">
        <f t="shared" si="2"/>
        <v>13.3</v>
      </c>
      <c r="M47" s="13">
        <f t="shared" si="4"/>
        <v>17.36</v>
      </c>
      <c r="N47" s="13">
        <f t="shared" si="5"/>
        <v>16.141999999999999</v>
      </c>
      <c r="O47" s="13">
        <f t="shared" si="6"/>
        <v>5.3806666666666665</v>
      </c>
      <c r="P47" s="12" t="s">
        <v>57</v>
      </c>
      <c r="Q47" s="17"/>
    </row>
    <row r="48" spans="1:17" s="16" customFormat="1" ht="15.75" x14ac:dyDescent="0.25">
      <c r="A48" s="15">
        <v>42</v>
      </c>
      <c r="B48" s="14" t="str">
        <f>'daftar nilai sekolah'!C51</f>
        <v>RINDI RATNA SARI</v>
      </c>
      <c r="C48" s="13">
        <v>5.6</v>
      </c>
      <c r="D48" s="38">
        <f>'daftar nilai sekolah'!AL51</f>
        <v>5.9219999999999997</v>
      </c>
      <c r="E48" s="38">
        <f>'daftar nilai sekolah'!AP51</f>
        <v>5.8253999999999992</v>
      </c>
      <c r="F48" s="13">
        <v>4.75</v>
      </c>
      <c r="G48" s="38">
        <f>'daftar nilai sekolah'!AU51</f>
        <v>5.8909999999999991</v>
      </c>
      <c r="H48" s="38">
        <f>'daftar nilai sekolah'!AY51</f>
        <v>5.5486999999999993</v>
      </c>
      <c r="I48" s="13">
        <v>6.5</v>
      </c>
      <c r="J48" s="38">
        <f>'daftar nilai sekolah'!BD51</f>
        <v>6.2059999999999995</v>
      </c>
      <c r="K48" s="38">
        <f>'daftar nilai sekolah'!BH51</f>
        <v>6.2941999999999991</v>
      </c>
      <c r="L48" s="38">
        <f t="shared" si="2"/>
        <v>16.850000000000001</v>
      </c>
      <c r="M48" s="13">
        <f t="shared" si="4"/>
        <v>18.018999999999998</v>
      </c>
      <c r="N48" s="13">
        <f t="shared" si="5"/>
        <v>17.668299999999999</v>
      </c>
      <c r="O48" s="13">
        <f t="shared" si="6"/>
        <v>5.8894333333333329</v>
      </c>
      <c r="P48" s="12" t="s">
        <v>57</v>
      </c>
      <c r="Q48" s="17"/>
    </row>
    <row r="49" spans="1:17" ht="15.75" x14ac:dyDescent="0.25">
      <c r="A49" s="15">
        <v>43</v>
      </c>
      <c r="B49" s="14" t="str">
        <f>'daftar nilai sekolah'!C52</f>
        <v>SINTIA AYU WARDANI</v>
      </c>
      <c r="C49" s="13">
        <v>5.6</v>
      </c>
      <c r="D49" s="38">
        <f>'daftar nilai sekolah'!AL52</f>
        <v>6.3839999999999995</v>
      </c>
      <c r="E49" s="38">
        <f>'daftar nilai sekolah'!AP52</f>
        <v>6.1487999999999987</v>
      </c>
      <c r="F49" s="13">
        <v>4.5</v>
      </c>
      <c r="G49" s="38">
        <f>'daftar nilai sekolah'!AU52</f>
        <v>6.4599999999999991</v>
      </c>
      <c r="H49" s="38">
        <f>'daftar nilai sekolah'!AY52</f>
        <v>5.871999999999999</v>
      </c>
      <c r="I49" s="13">
        <v>5.5</v>
      </c>
      <c r="J49" s="38">
        <f>'daftar nilai sekolah'!BD52</f>
        <v>6.0879999999999992</v>
      </c>
      <c r="K49" s="38">
        <f>'daftar nilai sekolah'!BH52</f>
        <v>5.9115999999999982</v>
      </c>
      <c r="L49" s="38">
        <f t="shared" si="2"/>
        <v>15.6</v>
      </c>
      <c r="M49" s="13">
        <f t="shared" si="4"/>
        <v>18.931999999999995</v>
      </c>
      <c r="N49" s="13">
        <f t="shared" si="5"/>
        <v>17.932399999999994</v>
      </c>
      <c r="O49" s="13">
        <f t="shared" si="6"/>
        <v>5.9774666666666647</v>
      </c>
      <c r="P49" s="12" t="s">
        <v>57</v>
      </c>
      <c r="Q49" s="17"/>
    </row>
    <row r="50" spans="1:17" ht="15.75" x14ac:dyDescent="0.25">
      <c r="A50" s="15">
        <v>44</v>
      </c>
      <c r="B50" s="14" t="str">
        <f>'daftar nilai sekolah'!C53</f>
        <v>SITI NUR ROFITA</v>
      </c>
      <c r="C50" s="13">
        <v>7</v>
      </c>
      <c r="D50" s="38">
        <f>'daftar nilai sekolah'!AL53</f>
        <v>7.7840000000000007</v>
      </c>
      <c r="E50" s="38">
        <f>'daftar nilai sekolah'!AP53</f>
        <v>7.5488</v>
      </c>
      <c r="F50" s="13">
        <v>4.5</v>
      </c>
      <c r="G50" s="38">
        <f>'daftar nilai sekolah'!AU53</f>
        <v>6.2779999999999996</v>
      </c>
      <c r="H50" s="38">
        <f>'daftar nilai sekolah'!AY53</f>
        <v>5.7445999999999993</v>
      </c>
      <c r="I50" s="13">
        <v>6.25</v>
      </c>
      <c r="J50" s="38">
        <f>'daftar nilai sekolah'!BD53</f>
        <v>6.7329999999999997</v>
      </c>
      <c r="K50" s="38">
        <f>'daftar nilai sekolah'!BH53</f>
        <v>6.5880999999999998</v>
      </c>
      <c r="L50" s="38">
        <f t="shared" si="2"/>
        <v>17.75</v>
      </c>
      <c r="M50" s="13">
        <f t="shared" si="4"/>
        <v>20.795000000000002</v>
      </c>
      <c r="N50" s="13">
        <f t="shared" si="5"/>
        <v>19.881499999999999</v>
      </c>
      <c r="O50" s="13">
        <f t="shared" si="6"/>
        <v>6.6271666666666667</v>
      </c>
      <c r="P50" s="12" t="s">
        <v>57</v>
      </c>
      <c r="Q50" s="17"/>
    </row>
    <row r="51" spans="1:17" ht="15.75" x14ac:dyDescent="0.25">
      <c r="A51" s="15">
        <v>45</v>
      </c>
      <c r="B51" s="14" t="str">
        <f>'daftar nilai sekolah'!C54</f>
        <v>VIALDI ROHMAN YULIANO</v>
      </c>
      <c r="C51" s="13">
        <v>5.4</v>
      </c>
      <c r="D51" s="38">
        <f>'daftar nilai sekolah'!AL54</f>
        <v>6.38</v>
      </c>
      <c r="E51" s="38">
        <f>'daftar nilai sekolah'!AP54</f>
        <v>6.0859999999999994</v>
      </c>
      <c r="F51" s="13">
        <v>3.5</v>
      </c>
      <c r="G51" s="38">
        <f>'daftar nilai sekolah'!AU54</f>
        <v>5.5860000000000003</v>
      </c>
      <c r="H51" s="38">
        <f>'daftar nilai sekolah'!AY54</f>
        <v>4.9602000000000004</v>
      </c>
      <c r="I51" s="13">
        <v>5</v>
      </c>
      <c r="J51" s="38">
        <f>'daftar nilai sekolah'!BD54</f>
        <v>5.9659999999999993</v>
      </c>
      <c r="K51" s="38">
        <f>'daftar nilai sekolah'!BH54</f>
        <v>5.6761999999999997</v>
      </c>
      <c r="L51" s="38">
        <f t="shared" si="2"/>
        <v>13.9</v>
      </c>
      <c r="M51" s="13">
        <f t="shared" si="4"/>
        <v>17.932000000000002</v>
      </c>
      <c r="N51" s="13">
        <f t="shared" si="5"/>
        <v>16.7224</v>
      </c>
      <c r="O51" s="13">
        <f t="shared" si="6"/>
        <v>5.5741333333333332</v>
      </c>
      <c r="P51" s="12" t="s">
        <v>57</v>
      </c>
      <c r="Q51" s="17"/>
    </row>
    <row r="52" spans="1:17" ht="15.75" x14ac:dyDescent="0.25">
      <c r="A52" s="15">
        <v>46</v>
      </c>
      <c r="B52" s="14" t="str">
        <f>'daftar nilai sekolah'!C55</f>
        <v>VIKRI HAVIDUL AHKAM</v>
      </c>
      <c r="C52" s="13">
        <v>6.2</v>
      </c>
      <c r="D52" s="38">
        <f>'daftar nilai sekolah'!AL55</f>
        <v>6.9979999999999993</v>
      </c>
      <c r="E52" s="38">
        <f>'daftar nilai sekolah'!AP55</f>
        <v>6.7585999999999995</v>
      </c>
      <c r="F52" s="13">
        <v>4.25</v>
      </c>
      <c r="G52" s="38">
        <f>'daftar nilai sekolah'!AU55</f>
        <v>5.9369999999999994</v>
      </c>
      <c r="H52" s="38">
        <f>'daftar nilai sekolah'!AY55</f>
        <v>5.4308999999999994</v>
      </c>
      <c r="I52" s="13">
        <v>5.5</v>
      </c>
      <c r="J52" s="38">
        <f>'daftar nilai sekolah'!BD55</f>
        <v>6.5079999999999991</v>
      </c>
      <c r="K52" s="38">
        <f>'daftar nilai sekolah'!BH55</f>
        <v>6.2055999999999987</v>
      </c>
      <c r="L52" s="38">
        <f t="shared" si="2"/>
        <v>15.95</v>
      </c>
      <c r="M52" s="13">
        <f t="shared" si="4"/>
        <v>19.442999999999998</v>
      </c>
      <c r="N52" s="13">
        <f t="shared" si="5"/>
        <v>18.395099999999999</v>
      </c>
      <c r="O52" s="13">
        <f t="shared" si="6"/>
        <v>6.1316999999999995</v>
      </c>
      <c r="P52" s="12" t="s">
        <v>57</v>
      </c>
      <c r="Q52" s="17"/>
    </row>
    <row r="53" spans="1:17" x14ac:dyDescent="0.2">
      <c r="C53" s="11"/>
      <c r="D53" s="11"/>
      <c r="E53" s="11"/>
      <c r="F53" s="11"/>
      <c r="G53" s="11"/>
      <c r="H53" s="11"/>
      <c r="I53" s="11"/>
      <c r="J53" s="11"/>
      <c r="K53" s="11"/>
    </row>
    <row r="54" spans="1:17" x14ac:dyDescent="0.2">
      <c r="B54" s="22" t="s">
        <v>60</v>
      </c>
      <c r="C54" s="23">
        <f t="shared" ref="C54:N54" si="7">AVERAGE(C7:C52)</f>
        <v>6.6130434782608694</v>
      </c>
      <c r="D54" s="23">
        <f t="shared" si="7"/>
        <v>7.0196521739130446</v>
      </c>
      <c r="E54" s="23">
        <f t="shared" si="7"/>
        <v>6.8976695652173898</v>
      </c>
      <c r="F54" s="23">
        <f t="shared" si="7"/>
        <v>5.0054347826086953</v>
      </c>
      <c r="G54" s="23">
        <f t="shared" si="7"/>
        <v>6.3690652173913049</v>
      </c>
      <c r="H54" s="23">
        <f t="shared" si="7"/>
        <v>5.9599760869565213</v>
      </c>
      <c r="I54" s="23">
        <f t="shared" si="7"/>
        <v>6.3315217391304346</v>
      </c>
      <c r="J54" s="23">
        <f t="shared" si="7"/>
        <v>6.7775434782608697</v>
      </c>
      <c r="K54" s="23">
        <f t="shared" si="7"/>
        <v>6.6437369565217379</v>
      </c>
      <c r="L54" s="23">
        <f t="shared" si="7"/>
        <v>17.95</v>
      </c>
      <c r="M54" s="23">
        <f t="shared" si="7"/>
        <v>20.166260869565214</v>
      </c>
      <c r="N54" s="23">
        <f t="shared" si="7"/>
        <v>19.50138260869565</v>
      </c>
      <c r="O54" s="24"/>
      <c r="P54" s="24"/>
    </row>
    <row r="55" spans="1:17" x14ac:dyDescent="0.2">
      <c r="B55" s="22" t="s">
        <v>66</v>
      </c>
      <c r="C55" s="23">
        <f t="shared" ref="C55:N55" si="8">MAX(C7:C52)</f>
        <v>9.1999999999999993</v>
      </c>
      <c r="D55" s="23">
        <f t="shared" si="8"/>
        <v>8.4579999999999984</v>
      </c>
      <c r="E55" s="23">
        <f t="shared" si="8"/>
        <v>8.6413999999999973</v>
      </c>
      <c r="F55" s="23">
        <f t="shared" si="8"/>
        <v>9.5</v>
      </c>
      <c r="G55" s="23">
        <f t="shared" si="8"/>
        <v>8.2680000000000007</v>
      </c>
      <c r="H55" s="23">
        <f t="shared" si="8"/>
        <v>8.6376000000000008</v>
      </c>
      <c r="I55" s="23">
        <f t="shared" si="8"/>
        <v>9.5</v>
      </c>
      <c r="J55" s="23">
        <f t="shared" si="8"/>
        <v>8.6739999999999995</v>
      </c>
      <c r="K55" s="23">
        <f t="shared" si="8"/>
        <v>8.9217999999999993</v>
      </c>
      <c r="L55" s="23">
        <f t="shared" si="8"/>
        <v>27.4</v>
      </c>
      <c r="M55" s="23">
        <f t="shared" si="8"/>
        <v>24.992000000000001</v>
      </c>
      <c r="N55" s="23">
        <f t="shared" si="8"/>
        <v>25.714399999999998</v>
      </c>
      <c r="O55" s="24"/>
      <c r="P55" s="24"/>
    </row>
    <row r="56" spans="1:17" x14ac:dyDescent="0.2">
      <c r="B56" s="22" t="s">
        <v>67</v>
      </c>
      <c r="C56" s="23">
        <f t="shared" ref="C56:N56" si="9">MIN(C7:C52)</f>
        <v>3.6</v>
      </c>
      <c r="D56" s="23">
        <f t="shared" si="9"/>
        <v>5.4340000000000002</v>
      </c>
      <c r="E56" s="23">
        <f t="shared" si="9"/>
        <v>4.8837999999999999</v>
      </c>
      <c r="F56" s="23">
        <f t="shared" si="9"/>
        <v>2.5</v>
      </c>
      <c r="G56" s="23">
        <f t="shared" si="9"/>
        <v>5.2719999999999994</v>
      </c>
      <c r="H56" s="23">
        <f t="shared" si="9"/>
        <v>4.4403999999999995</v>
      </c>
      <c r="I56" s="23">
        <f t="shared" si="9"/>
        <v>3.5</v>
      </c>
      <c r="J56" s="23">
        <f t="shared" si="9"/>
        <v>5.4319999999999995</v>
      </c>
      <c r="K56" s="23">
        <f t="shared" si="9"/>
        <v>4.8523999999999994</v>
      </c>
      <c r="L56" s="23">
        <f t="shared" si="9"/>
        <v>10.85</v>
      </c>
      <c r="M56" s="23">
        <f t="shared" si="9"/>
        <v>16.456999999999997</v>
      </c>
      <c r="N56" s="23">
        <f t="shared" si="9"/>
        <v>14.774899999999999</v>
      </c>
      <c r="O56" s="24"/>
      <c r="P56" s="24"/>
    </row>
    <row r="58" spans="1:17" x14ac:dyDescent="0.2">
      <c r="N58" s="20" t="str">
        <f>'daftar nilai sekolah'!CG60</f>
        <v>Labruk Kidul, 09 April 2012</v>
      </c>
    </row>
    <row r="59" spans="1:17" x14ac:dyDescent="0.2">
      <c r="N59" s="20" t="s">
        <v>56</v>
      </c>
    </row>
    <row r="60" spans="1:17" x14ac:dyDescent="0.2">
      <c r="L60" s="19"/>
      <c r="M60" s="19"/>
      <c r="N60" s="20" t="s">
        <v>55</v>
      </c>
    </row>
    <row r="61" spans="1:17" x14ac:dyDescent="0.2">
      <c r="N61" s="20"/>
    </row>
    <row r="62" spans="1:17" x14ac:dyDescent="0.2">
      <c r="N62" s="20"/>
    </row>
    <row r="63" spans="1:17" x14ac:dyDescent="0.2">
      <c r="N63" s="20"/>
    </row>
    <row r="64" spans="1:17" x14ac:dyDescent="0.2">
      <c r="N64" s="21" t="str">
        <f>'daftar nilai sekolah'!CG66</f>
        <v>SAHRONI,S.Pd.I</v>
      </c>
    </row>
  </sheetData>
  <protectedRanges>
    <protectedRange sqref="C7:P52" name="NILAI PESERTA ALL"/>
    <protectedRange sqref="B7:B52" name="NAMA PESERTA"/>
    <protectedRange sqref="A1:P3" name="judul"/>
  </protectedRanges>
  <mergeCells count="11">
    <mergeCell ref="P5:P6"/>
    <mergeCell ref="A1:P1"/>
    <mergeCell ref="A2:P2"/>
    <mergeCell ref="A3:P3"/>
    <mergeCell ref="A5:A6"/>
    <mergeCell ref="B5:B6"/>
    <mergeCell ref="C5:E5"/>
    <mergeCell ref="F5:H5"/>
    <mergeCell ref="I5:K5"/>
    <mergeCell ref="L5:N5"/>
    <mergeCell ref="O5:O6"/>
  </mergeCells>
  <pageMargins left="0.74803149606299213" right="0.55118110236220474" top="0.59055118110236227" bottom="0.59055118110236227" header="0.51181102362204722" footer="0.51181102362204722"/>
  <pageSetup paperSize="256" scale="9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B1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48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5" t="s">
        <v>1</v>
      </c>
      <c r="B8" s="5" t="s">
        <v>2</v>
      </c>
      <c r="C8" s="5" t="s">
        <v>3</v>
      </c>
      <c r="D8" s="5" t="s">
        <v>4</v>
      </c>
      <c r="E8" s="60"/>
      <c r="F8" s="5">
        <v>7</v>
      </c>
      <c r="G8" s="5">
        <v>8</v>
      </c>
      <c r="H8" s="5">
        <v>9</v>
      </c>
      <c r="I8" s="5">
        <v>10</v>
      </c>
      <c r="J8" s="5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'[2]BIODATA PESERTA (2)'!$D4</f>
        <v>4015</v>
      </c>
      <c r="C9" s="3" t="str">
        <f>'[2]BIODATA PESERTA (2)'!$B4</f>
        <v>0020712577</v>
      </c>
      <c r="D9" s="3" t="str">
        <f>'daftar nilai sekolah'!B10</f>
        <v>80-162-001-8</v>
      </c>
      <c r="E9" s="26" t="str">
        <f>UN!B7</f>
        <v>ACHMAD ZANUAR FIRMANSYAH</v>
      </c>
      <c r="F9" s="7">
        <v>6.76</v>
      </c>
      <c r="G9" s="7">
        <v>8.9</v>
      </c>
      <c r="H9" s="7">
        <v>8</v>
      </c>
      <c r="I9" s="7">
        <v>8.6999999999999993</v>
      </c>
      <c r="J9" s="7">
        <v>6.8</v>
      </c>
      <c r="K9" s="6">
        <f t="shared" ref="K9:K11" si="0">AVERAGE(F9:J9)</f>
        <v>7.831999999999999</v>
      </c>
      <c r="L9" s="6">
        <f t="shared" ref="L9:L11" si="1">40%*K9</f>
        <v>3.1327999999999996</v>
      </c>
      <c r="M9" s="6">
        <v>7.6</v>
      </c>
      <c r="N9" s="6">
        <f t="shared" ref="N9:N11" si="2">60%*M9</f>
        <v>4.5599999999999996</v>
      </c>
      <c r="O9" s="6">
        <f t="shared" ref="O9:O11" si="3">N9+L9</f>
        <v>7.6927999999999992</v>
      </c>
    </row>
    <row r="10" spans="1:15" ht="18" customHeight="1" x14ac:dyDescent="0.25">
      <c r="A10" s="1">
        <v>2</v>
      </c>
      <c r="B10" s="2">
        <f>'[2]BIODATA PESERTA (2)'!$D5</f>
        <v>3994</v>
      </c>
      <c r="C10" s="3" t="str">
        <f>'[2]BIODATA PESERTA (2)'!$B5</f>
        <v>0020712583</v>
      </c>
      <c r="D10" s="3" t="str">
        <f>'daftar nilai sekolah'!B11</f>
        <v>80-162-002-7</v>
      </c>
      <c r="E10" s="26" t="str">
        <f>UN!B8</f>
        <v>ADELIA DWI WAHYU SAPUTRI</v>
      </c>
      <c r="F10" s="7">
        <v>7.86</v>
      </c>
      <c r="G10" s="7">
        <v>7.1</v>
      </c>
      <c r="H10" s="7">
        <v>7.7</v>
      </c>
      <c r="I10" s="7">
        <v>7.7</v>
      </c>
      <c r="J10" s="7">
        <v>7.1</v>
      </c>
      <c r="K10" s="6">
        <f t="shared" si="0"/>
        <v>7.492</v>
      </c>
      <c r="L10" s="6">
        <f t="shared" si="1"/>
        <v>2.9968000000000004</v>
      </c>
      <c r="M10" s="6">
        <v>6.6</v>
      </c>
      <c r="N10" s="6">
        <f t="shared" si="2"/>
        <v>3.9599999999999995</v>
      </c>
      <c r="O10" s="6">
        <f t="shared" si="3"/>
        <v>6.9567999999999994</v>
      </c>
    </row>
    <row r="11" spans="1:15" ht="18" customHeight="1" x14ac:dyDescent="0.25">
      <c r="A11" s="1">
        <v>3</v>
      </c>
      <c r="B11" s="2">
        <f>'[2]BIODATA PESERTA (2)'!$D6</f>
        <v>3992</v>
      </c>
      <c r="C11" s="3" t="str">
        <f>'[2]BIODATA PESERTA (2)'!$B6</f>
        <v>0014790492</v>
      </c>
      <c r="D11" s="3" t="str">
        <f>'daftar nilai sekolah'!B12</f>
        <v>80-162-003-6</v>
      </c>
      <c r="E11" s="26" t="str">
        <f>UN!B9</f>
        <v>AGUS NUR ISMAIL</v>
      </c>
      <c r="F11" s="7">
        <v>9.01</v>
      </c>
      <c r="G11" s="7">
        <v>8.6</v>
      </c>
      <c r="H11" s="7">
        <v>7.8</v>
      </c>
      <c r="I11" s="7">
        <v>8.8000000000000007</v>
      </c>
      <c r="J11" s="7">
        <v>7.3</v>
      </c>
      <c r="K11" s="6">
        <f t="shared" si="0"/>
        <v>8.3019999999999996</v>
      </c>
      <c r="L11" s="6">
        <f t="shared" si="1"/>
        <v>3.3208000000000002</v>
      </c>
      <c r="M11" s="6">
        <v>7.2</v>
      </c>
      <c r="N11" s="6">
        <f t="shared" si="2"/>
        <v>4.32</v>
      </c>
      <c r="O11" s="6">
        <f t="shared" si="3"/>
        <v>7.6408000000000005</v>
      </c>
    </row>
    <row r="12" spans="1:15" ht="18" customHeight="1" x14ac:dyDescent="0.25">
      <c r="A12" s="1">
        <v>4</v>
      </c>
      <c r="B12" s="2">
        <f>'[2]BIODATA PESERTA (2)'!$D7</f>
        <v>3993</v>
      </c>
      <c r="C12" s="3" t="str">
        <f>'[2]BIODATA PESERTA (2)'!$B7</f>
        <v>0020712579</v>
      </c>
      <c r="D12" s="3" t="str">
        <f>'daftar nilai sekolah'!B13</f>
        <v>80-162-004-5</v>
      </c>
      <c r="E12" s="26" t="str">
        <f>UN!B10</f>
        <v>Ahmad Syahal Fadlan</v>
      </c>
      <c r="F12" s="7">
        <v>6.56</v>
      </c>
      <c r="G12" s="7">
        <v>7.6</v>
      </c>
      <c r="H12" s="7">
        <v>7.5</v>
      </c>
      <c r="I12" s="7">
        <v>8.5</v>
      </c>
      <c r="J12" s="7">
        <v>6.9</v>
      </c>
      <c r="K12" s="6">
        <f t="shared" ref="K12:K54" si="4">AVERAGE(F12:J12)</f>
        <v>7.4120000000000008</v>
      </c>
      <c r="L12" s="6">
        <f t="shared" ref="L12:L54" si="5">40%*K12</f>
        <v>2.9648000000000003</v>
      </c>
      <c r="M12" s="6">
        <v>6</v>
      </c>
      <c r="N12" s="6">
        <f t="shared" ref="N12:N54" si="6">60%*M12</f>
        <v>3.5999999999999996</v>
      </c>
      <c r="O12" s="6">
        <f t="shared" ref="O12:O54" si="7">N12+L12</f>
        <v>6.5648</v>
      </c>
    </row>
    <row r="13" spans="1:15" ht="18" customHeight="1" x14ac:dyDescent="0.25">
      <c r="A13" s="1">
        <v>5</v>
      </c>
      <c r="B13" s="2">
        <f>'[2]BIODATA PESERTA (2)'!$D8</f>
        <v>3991</v>
      </c>
      <c r="C13" s="3" t="str">
        <f>'[2]BIODATA PESERTA (2)'!$B8</f>
        <v>0014790470</v>
      </c>
      <c r="D13" s="3" t="str">
        <f>'daftar nilai sekolah'!B14</f>
        <v>80-162-005-4</v>
      </c>
      <c r="E13" s="26" t="str">
        <f>UN!B11</f>
        <v>ANISA WIDIA RAHMAWATI</v>
      </c>
      <c r="F13" s="7">
        <v>9.66</v>
      </c>
      <c r="G13" s="7">
        <v>8.3000000000000007</v>
      </c>
      <c r="H13" s="7">
        <v>7.6</v>
      </c>
      <c r="I13" s="7">
        <v>7.5</v>
      </c>
      <c r="J13" s="7">
        <v>7.1</v>
      </c>
      <c r="K13" s="6">
        <f t="shared" si="4"/>
        <v>8.032</v>
      </c>
      <c r="L13" s="6">
        <f t="shared" si="5"/>
        <v>3.2128000000000001</v>
      </c>
      <c r="M13" s="6">
        <v>6.6</v>
      </c>
      <c r="N13" s="6">
        <f t="shared" si="6"/>
        <v>3.9599999999999995</v>
      </c>
      <c r="O13" s="6">
        <f t="shared" si="7"/>
        <v>7.1727999999999996</v>
      </c>
    </row>
    <row r="14" spans="1:15" ht="18" customHeight="1" x14ac:dyDescent="0.25">
      <c r="A14" s="1">
        <v>6</v>
      </c>
      <c r="B14" s="2">
        <f>'[2]BIODATA PESERTA (2)'!$D9</f>
        <v>3995</v>
      </c>
      <c r="C14" s="3" t="str">
        <f>'[2]BIODATA PESERTA (2)'!$B9</f>
        <v>0014790490</v>
      </c>
      <c r="D14" s="3" t="str">
        <f>'daftar nilai sekolah'!B15</f>
        <v>80-162-006-3</v>
      </c>
      <c r="E14" s="26" t="str">
        <f>UN!B12</f>
        <v>DINDA RIZKY AMELIA PUTRI</v>
      </c>
      <c r="F14" s="7">
        <v>8.7899999999999991</v>
      </c>
      <c r="G14" s="7">
        <v>8.3000000000000007</v>
      </c>
      <c r="H14" s="7">
        <v>7.7</v>
      </c>
      <c r="I14" s="7">
        <v>7.7</v>
      </c>
      <c r="J14" s="7">
        <v>7.2</v>
      </c>
      <c r="K14" s="6">
        <f t="shared" si="4"/>
        <v>7.9380000000000006</v>
      </c>
      <c r="L14" s="6">
        <f t="shared" si="5"/>
        <v>3.1752000000000002</v>
      </c>
      <c r="M14" s="6">
        <v>6</v>
      </c>
      <c r="N14" s="6">
        <f t="shared" si="6"/>
        <v>3.5999999999999996</v>
      </c>
      <c r="O14" s="6">
        <f t="shared" si="7"/>
        <v>6.7751999999999999</v>
      </c>
    </row>
    <row r="15" spans="1:15" ht="18" customHeight="1" x14ac:dyDescent="0.25">
      <c r="A15" s="1">
        <v>7</v>
      </c>
      <c r="B15" s="2">
        <f>'[2]BIODATA PESERTA (2)'!$D10</f>
        <v>4022</v>
      </c>
      <c r="C15" s="3" t="str">
        <f>'[2]BIODATA PESERTA (2)'!$B10</f>
        <v>0014790491</v>
      </c>
      <c r="D15" s="3" t="str">
        <f>'daftar nilai sekolah'!B16</f>
        <v>80-162-007-2</v>
      </c>
      <c r="E15" s="26" t="str">
        <f>UN!B13</f>
        <v>IFTHINANUL AFLACHAL MU'MINUN</v>
      </c>
      <c r="F15" s="7">
        <v>8.68</v>
      </c>
      <c r="G15" s="7">
        <v>8.6999999999999993</v>
      </c>
      <c r="H15" s="7">
        <v>7.5</v>
      </c>
      <c r="I15" s="7">
        <v>7.7</v>
      </c>
      <c r="J15" s="7">
        <v>6.7</v>
      </c>
      <c r="K15" s="6">
        <f t="shared" si="4"/>
        <v>7.8559999999999999</v>
      </c>
      <c r="L15" s="6">
        <f t="shared" si="5"/>
        <v>3.1424000000000003</v>
      </c>
      <c r="M15" s="6">
        <v>7.4</v>
      </c>
      <c r="N15" s="6">
        <f t="shared" si="6"/>
        <v>4.4400000000000004</v>
      </c>
      <c r="O15" s="6">
        <f t="shared" si="7"/>
        <v>7.5824000000000007</v>
      </c>
    </row>
    <row r="16" spans="1:15" ht="18" customHeight="1" x14ac:dyDescent="0.25">
      <c r="A16" s="1">
        <v>8</v>
      </c>
      <c r="B16" s="2">
        <f>'[2]BIODATA PESERTA (2)'!$D11</f>
        <v>3997</v>
      </c>
      <c r="C16" s="3" t="str">
        <f>'[2]BIODATA PESERTA (2)'!$B11</f>
        <v>0014790482</v>
      </c>
      <c r="D16" s="3" t="str">
        <f>'daftar nilai sekolah'!B17</f>
        <v>80-162-008-9</v>
      </c>
      <c r="E16" s="26" t="str">
        <f>UN!B14</f>
        <v>JULIAN DANI ALVIONATA</v>
      </c>
      <c r="F16" s="7">
        <v>8.51</v>
      </c>
      <c r="G16" s="7">
        <v>9</v>
      </c>
      <c r="H16" s="7">
        <v>7.8</v>
      </c>
      <c r="I16" s="7">
        <v>8.3000000000000007</v>
      </c>
      <c r="J16" s="7">
        <v>6.9</v>
      </c>
      <c r="K16" s="6">
        <f t="shared" si="4"/>
        <v>8.1020000000000003</v>
      </c>
      <c r="L16" s="6">
        <f t="shared" si="5"/>
        <v>3.2408000000000001</v>
      </c>
      <c r="M16" s="6">
        <v>7.4</v>
      </c>
      <c r="N16" s="6">
        <f t="shared" si="6"/>
        <v>4.4400000000000004</v>
      </c>
      <c r="O16" s="6">
        <f t="shared" si="7"/>
        <v>7.6808000000000005</v>
      </c>
    </row>
    <row r="17" spans="1:15" ht="18" customHeight="1" x14ac:dyDescent="0.25">
      <c r="A17" s="1">
        <v>9</v>
      </c>
      <c r="B17" s="2">
        <f>'[2]BIODATA PESERTA (2)'!$D12</f>
        <v>4023</v>
      </c>
      <c r="C17" s="3">
        <f>'[2]BIODATA PESERTA (2)'!$B12</f>
        <v>0</v>
      </c>
      <c r="D17" s="3" t="str">
        <f>'daftar nilai sekolah'!B18</f>
        <v>80-162-009-8</v>
      </c>
      <c r="E17" s="26" t="str">
        <f>UN!B15</f>
        <v>KHOIRUL HADI</v>
      </c>
      <c r="F17" s="7">
        <v>6.8330000000000002</v>
      </c>
      <c r="G17" s="7">
        <v>7.9</v>
      </c>
      <c r="H17" s="7">
        <v>7.5</v>
      </c>
      <c r="I17" s="7">
        <v>7.5</v>
      </c>
      <c r="J17" s="7">
        <v>7.6</v>
      </c>
      <c r="K17" s="6">
        <f t="shared" si="4"/>
        <v>7.4665999999999997</v>
      </c>
      <c r="L17" s="6">
        <f t="shared" si="5"/>
        <v>2.98664</v>
      </c>
      <c r="M17" s="6">
        <v>7.8</v>
      </c>
      <c r="N17" s="6">
        <f t="shared" si="6"/>
        <v>4.68</v>
      </c>
      <c r="O17" s="6">
        <f t="shared" si="7"/>
        <v>7.6666399999999992</v>
      </c>
    </row>
    <row r="18" spans="1:15" ht="18" customHeight="1" x14ac:dyDescent="0.25">
      <c r="A18" s="1">
        <v>10</v>
      </c>
      <c r="B18" s="2">
        <f>'[2]BIODATA PESERTA (2)'!$D13</f>
        <v>3998</v>
      </c>
      <c r="C18" s="3" t="str">
        <f>'[2]BIODATA PESERTA (2)'!$B13</f>
        <v>0014790475</v>
      </c>
      <c r="D18" s="3" t="str">
        <f>'daftar nilai sekolah'!B19</f>
        <v>80-162-010-7</v>
      </c>
      <c r="E18" s="26" t="str">
        <f>UN!B16</f>
        <v>LAILATUL NUR KHASANAH</v>
      </c>
      <c r="F18" s="7">
        <v>8.9</v>
      </c>
      <c r="G18" s="7">
        <v>8.6999999999999993</v>
      </c>
      <c r="H18" s="7">
        <v>8</v>
      </c>
      <c r="I18" s="7">
        <v>9</v>
      </c>
      <c r="J18" s="7">
        <v>8.6</v>
      </c>
      <c r="K18" s="6">
        <f t="shared" si="4"/>
        <v>8.64</v>
      </c>
      <c r="L18" s="6">
        <f t="shared" si="5"/>
        <v>3.4560000000000004</v>
      </c>
      <c r="M18" s="6">
        <v>8.8000000000000007</v>
      </c>
      <c r="N18" s="6">
        <f t="shared" si="6"/>
        <v>5.28</v>
      </c>
      <c r="O18" s="6">
        <f t="shared" si="7"/>
        <v>8.7360000000000007</v>
      </c>
    </row>
    <row r="19" spans="1:15" ht="18" customHeight="1" x14ac:dyDescent="0.25">
      <c r="A19" s="1">
        <v>11</v>
      </c>
      <c r="B19" s="2">
        <f>'[2]BIODATA PESERTA (2)'!$D14</f>
        <v>4000</v>
      </c>
      <c r="C19" s="3">
        <f>'[2]BIODATA PESERTA (2)'!$B14</f>
        <v>0</v>
      </c>
      <c r="D19" s="3" t="str">
        <f>'daftar nilai sekolah'!B20</f>
        <v>80-162-011-6</v>
      </c>
      <c r="E19" s="26" t="str">
        <f>UN!B17</f>
        <v>MARIA ULFAH</v>
      </c>
      <c r="F19" s="7">
        <v>8.5</v>
      </c>
      <c r="G19" s="7">
        <v>8</v>
      </c>
      <c r="H19" s="7">
        <v>7.8</v>
      </c>
      <c r="I19" s="7">
        <v>8.3000000000000007</v>
      </c>
      <c r="J19" s="7">
        <v>7.4</v>
      </c>
      <c r="K19" s="6">
        <f t="shared" si="4"/>
        <v>8</v>
      </c>
      <c r="L19" s="6">
        <f t="shared" si="5"/>
        <v>3.2</v>
      </c>
      <c r="M19" s="6">
        <v>7.2</v>
      </c>
      <c r="N19" s="6">
        <f t="shared" si="6"/>
        <v>4.32</v>
      </c>
      <c r="O19" s="6">
        <f t="shared" si="7"/>
        <v>7.5200000000000005</v>
      </c>
    </row>
    <row r="20" spans="1:15" ht="18" customHeight="1" x14ac:dyDescent="0.25">
      <c r="A20" s="1">
        <v>12</v>
      </c>
      <c r="B20" s="2">
        <f>'[2]BIODATA PESERTA (2)'!$D15</f>
        <v>3999</v>
      </c>
      <c r="C20" s="3" t="str">
        <f>'[2]BIODATA PESERTA (2)'!$B15</f>
        <v>0014790476</v>
      </c>
      <c r="D20" s="3" t="str">
        <f>'daftar nilai sekolah'!B21</f>
        <v>80-162-012-5</v>
      </c>
      <c r="E20" s="26" t="str">
        <f>UN!B18</f>
        <v>MAULIDIA MEGA ISTIKOMA</v>
      </c>
      <c r="F20" s="7">
        <v>9.07</v>
      </c>
      <c r="G20" s="7">
        <v>8.3000000000000007</v>
      </c>
      <c r="H20" s="7">
        <v>7.8</v>
      </c>
      <c r="I20" s="7">
        <v>8</v>
      </c>
      <c r="J20" s="7">
        <v>7.7</v>
      </c>
      <c r="K20" s="6">
        <f t="shared" si="4"/>
        <v>8.1740000000000013</v>
      </c>
      <c r="L20" s="6">
        <f t="shared" si="5"/>
        <v>3.2696000000000005</v>
      </c>
      <c r="M20" s="6">
        <v>8.4</v>
      </c>
      <c r="N20" s="6">
        <f t="shared" si="6"/>
        <v>5.04</v>
      </c>
      <c r="O20" s="6">
        <f t="shared" si="7"/>
        <v>8.3095999999999997</v>
      </c>
    </row>
    <row r="21" spans="1:15" ht="18" customHeight="1" x14ac:dyDescent="0.25">
      <c r="A21" s="1">
        <v>13</v>
      </c>
      <c r="B21" s="2">
        <f>'[2]BIODATA PESERTA (2)'!$D16</f>
        <v>4024</v>
      </c>
      <c r="C21" s="3" t="str">
        <f>'[2]BIODATA PESERTA (2)'!$B16</f>
        <v>0014790489</v>
      </c>
      <c r="D21" s="3" t="str">
        <f>'daftar nilai sekolah'!B22</f>
        <v>80-162-013-4</v>
      </c>
      <c r="E21" s="26" t="str">
        <f>UN!B19</f>
        <v>MOCHAMAD ALI MASSAID</v>
      </c>
      <c r="F21" s="7">
        <v>8.33</v>
      </c>
      <c r="G21" s="7">
        <v>8.4</v>
      </c>
      <c r="H21" s="7">
        <v>7.7</v>
      </c>
      <c r="I21" s="7">
        <v>8</v>
      </c>
      <c r="J21" s="7">
        <v>8.1999999999999993</v>
      </c>
      <c r="K21" s="6">
        <f t="shared" si="4"/>
        <v>8.1259999999999994</v>
      </c>
      <c r="L21" s="6">
        <f t="shared" si="5"/>
        <v>3.2504</v>
      </c>
      <c r="M21" s="6">
        <v>8.1999999999999993</v>
      </c>
      <c r="N21" s="6">
        <f t="shared" si="6"/>
        <v>4.919999999999999</v>
      </c>
      <c r="O21" s="6">
        <f t="shared" si="7"/>
        <v>8.170399999999999</v>
      </c>
    </row>
    <row r="22" spans="1:15" ht="18" customHeight="1" x14ac:dyDescent="0.25">
      <c r="A22" s="1">
        <v>14</v>
      </c>
      <c r="B22" s="2">
        <f>'[2]BIODATA PESERTA (2)'!$D17</f>
        <v>4029</v>
      </c>
      <c r="C22" s="3" t="str">
        <f>'[2]BIODATA PESERTA (2)'!$B17</f>
        <v>0014790488</v>
      </c>
      <c r="D22" s="3" t="str">
        <f>'daftar nilai sekolah'!B23</f>
        <v>80-162-014-3</v>
      </c>
      <c r="E22" s="26" t="str">
        <f>UN!B20</f>
        <v>MOCHAMAD ALVIN HAZAIRIN</v>
      </c>
      <c r="F22" s="35">
        <v>8.85</v>
      </c>
      <c r="G22" s="35">
        <v>7.6</v>
      </c>
      <c r="H22" s="35">
        <v>7.7</v>
      </c>
      <c r="I22" s="35">
        <v>7.5</v>
      </c>
      <c r="J22" s="35">
        <v>7.4</v>
      </c>
      <c r="K22" s="6">
        <f t="shared" si="4"/>
        <v>7.81</v>
      </c>
      <c r="L22" s="6">
        <f t="shared" si="5"/>
        <v>3.1240000000000001</v>
      </c>
      <c r="M22" s="6">
        <v>6</v>
      </c>
      <c r="N22" s="6">
        <f t="shared" si="6"/>
        <v>3.5999999999999996</v>
      </c>
      <c r="O22" s="6">
        <f t="shared" si="7"/>
        <v>6.7240000000000002</v>
      </c>
    </row>
    <row r="23" spans="1:15" ht="18" customHeight="1" x14ac:dyDescent="0.25">
      <c r="A23" s="1">
        <v>15</v>
      </c>
      <c r="B23" s="2">
        <f>'[2]BIODATA PESERTA (2)'!$D18</f>
        <v>4006</v>
      </c>
      <c r="C23" s="3" t="str">
        <f>'[2]BIODATA PESERTA (2)'!$B18</f>
        <v>0020712580</v>
      </c>
      <c r="D23" s="3" t="str">
        <f>'daftar nilai sekolah'!B24</f>
        <v>80-162-015-2</v>
      </c>
      <c r="E23" s="26" t="str">
        <f>UN!B21</f>
        <v>MOCHAMMAD AKBAR GUNAWAN</v>
      </c>
      <c r="F23" s="7">
        <v>7.41</v>
      </c>
      <c r="G23" s="7">
        <v>7.9</v>
      </c>
      <c r="H23" s="7">
        <v>7.5</v>
      </c>
      <c r="I23" s="7">
        <v>8</v>
      </c>
      <c r="J23" s="7">
        <v>7.6</v>
      </c>
      <c r="K23" s="6">
        <f t="shared" si="4"/>
        <v>7.6820000000000004</v>
      </c>
      <c r="L23" s="6">
        <f t="shared" si="5"/>
        <v>3.0728000000000004</v>
      </c>
      <c r="M23" s="6">
        <v>6.6</v>
      </c>
      <c r="N23" s="6">
        <f t="shared" si="6"/>
        <v>3.9599999999999995</v>
      </c>
      <c r="O23" s="6">
        <f t="shared" si="7"/>
        <v>7.0327999999999999</v>
      </c>
    </row>
    <row r="24" spans="1:15" ht="18" customHeight="1" x14ac:dyDescent="0.25">
      <c r="A24" s="1">
        <v>16</v>
      </c>
      <c r="B24" s="2">
        <f>'[2]BIODATA PESERTA (2)'!$D19</f>
        <v>4004</v>
      </c>
      <c r="C24" s="3" t="str">
        <f>'[2]BIODATA PESERTA (2)'!$B19</f>
        <v>0014790468</v>
      </c>
      <c r="D24" s="3" t="str">
        <f>'daftar nilai sekolah'!B25</f>
        <v>80-162-016-9</v>
      </c>
      <c r="E24" s="26" t="str">
        <f>UN!B22</f>
        <v>MOHAMMAD KHOZIN BARIZI</v>
      </c>
      <c r="F24" s="7">
        <v>6.18</v>
      </c>
      <c r="G24" s="7">
        <v>8.1999999999999993</v>
      </c>
      <c r="H24" s="7">
        <v>7.6</v>
      </c>
      <c r="I24" s="7">
        <v>8</v>
      </c>
      <c r="J24" s="7">
        <v>7.7</v>
      </c>
      <c r="K24" s="6">
        <f t="shared" si="4"/>
        <v>7.5359999999999996</v>
      </c>
      <c r="L24" s="6">
        <f t="shared" si="5"/>
        <v>3.0144000000000002</v>
      </c>
      <c r="M24" s="6">
        <v>7.4</v>
      </c>
      <c r="N24" s="6">
        <f t="shared" si="6"/>
        <v>4.4400000000000004</v>
      </c>
      <c r="O24" s="6">
        <f t="shared" si="7"/>
        <v>7.4544000000000006</v>
      </c>
    </row>
    <row r="25" spans="1:15" ht="18" customHeight="1" x14ac:dyDescent="0.25">
      <c r="A25" s="1">
        <v>17</v>
      </c>
      <c r="B25" s="2">
        <f>'[2]BIODATA PESERTA (2)'!$D20</f>
        <v>4007</v>
      </c>
      <c r="C25" s="3" t="str">
        <f>'[2]BIODATA PESERTA (2)'!$B20</f>
        <v>0020712584</v>
      </c>
      <c r="D25" s="3" t="str">
        <f>'daftar nilai sekolah'!B26</f>
        <v>80-162-017-8</v>
      </c>
      <c r="E25" s="26" t="str">
        <f>UN!B23</f>
        <v>MUHAMMAD FATHONIL KIROM</v>
      </c>
      <c r="F25" s="7">
        <v>8.5</v>
      </c>
      <c r="G25" s="7">
        <v>7.5</v>
      </c>
      <c r="H25" s="7">
        <v>7.8</v>
      </c>
      <c r="I25" s="7">
        <v>8</v>
      </c>
      <c r="J25" s="7">
        <v>7.7</v>
      </c>
      <c r="K25" s="6">
        <f t="shared" si="4"/>
        <v>7.9</v>
      </c>
      <c r="L25" s="6">
        <f t="shared" si="5"/>
        <v>3.16</v>
      </c>
      <c r="M25" s="6">
        <v>6.4</v>
      </c>
      <c r="N25" s="6">
        <f t="shared" si="6"/>
        <v>3.84</v>
      </c>
      <c r="O25" s="6">
        <f t="shared" si="7"/>
        <v>7</v>
      </c>
    </row>
    <row r="26" spans="1:15" ht="18" customHeight="1" x14ac:dyDescent="0.25">
      <c r="A26" s="1">
        <v>18</v>
      </c>
      <c r="B26" s="2">
        <f>'[2]BIODATA PESERTA (2)'!$D21</f>
        <v>4028</v>
      </c>
      <c r="C26" s="3" t="str">
        <f>'[2]BIODATA PESERTA (2)'!$B21</f>
        <v>0020712578</v>
      </c>
      <c r="D26" s="3" t="str">
        <f>'daftar nilai sekolah'!B27</f>
        <v>80-162-018-7</v>
      </c>
      <c r="E26" s="26" t="str">
        <f>UN!B24</f>
        <v>MUHAMMAD FEBRI ARJUNAIDI</v>
      </c>
      <c r="F26" s="7">
        <v>6.86</v>
      </c>
      <c r="G26" s="7">
        <v>8</v>
      </c>
      <c r="H26" s="7">
        <v>7.6</v>
      </c>
      <c r="I26" s="7">
        <v>8</v>
      </c>
      <c r="J26" s="7">
        <v>6.9</v>
      </c>
      <c r="K26" s="6">
        <f t="shared" si="4"/>
        <v>7.4719999999999995</v>
      </c>
      <c r="L26" s="6">
        <f t="shared" si="5"/>
        <v>2.9887999999999999</v>
      </c>
      <c r="M26" s="6">
        <v>6.4</v>
      </c>
      <c r="N26" s="6">
        <f t="shared" si="6"/>
        <v>3.84</v>
      </c>
      <c r="O26" s="6">
        <f t="shared" si="7"/>
        <v>6.8287999999999993</v>
      </c>
    </row>
    <row r="27" spans="1:15" ht="18" customHeight="1" x14ac:dyDescent="0.25">
      <c r="A27" s="1">
        <v>19</v>
      </c>
      <c r="B27" s="2">
        <f>'[2]BIODATA PESERTA (2)'!$D22</f>
        <v>4011</v>
      </c>
      <c r="C27" s="3" t="str">
        <f>'[2]BIODATA PESERTA (2)'!$B22</f>
        <v>0020712586</v>
      </c>
      <c r="D27" s="3" t="str">
        <f>'daftar nilai sekolah'!B28</f>
        <v>80-162-019-6</v>
      </c>
      <c r="E27" s="26" t="str">
        <f>UN!B25</f>
        <v>RIFKI NUR AISYAH</v>
      </c>
      <c r="F27" s="7">
        <v>9</v>
      </c>
      <c r="G27" s="7">
        <v>8.3000000000000007</v>
      </c>
      <c r="H27" s="7">
        <v>8</v>
      </c>
      <c r="I27" s="7">
        <v>7.5</v>
      </c>
      <c r="J27" s="7">
        <v>7.7</v>
      </c>
      <c r="K27" s="6">
        <f t="shared" si="4"/>
        <v>8.1</v>
      </c>
      <c r="L27" s="6">
        <f t="shared" si="5"/>
        <v>3.24</v>
      </c>
      <c r="M27" s="6">
        <v>8.8000000000000007</v>
      </c>
      <c r="N27" s="6">
        <f t="shared" si="6"/>
        <v>5.28</v>
      </c>
      <c r="O27" s="6">
        <f t="shared" si="7"/>
        <v>8.52</v>
      </c>
    </row>
    <row r="28" spans="1:15" ht="18" customHeight="1" x14ac:dyDescent="0.25">
      <c r="A28" s="1">
        <v>20</v>
      </c>
      <c r="B28" s="2">
        <f>'[2]BIODATA PESERTA (2)'!$D23</f>
        <v>4031</v>
      </c>
      <c r="C28" s="3">
        <f>'[2]BIODATA PESERTA (2)'!$B23</f>
        <v>0</v>
      </c>
      <c r="D28" s="3" t="str">
        <f>'daftar nilai sekolah'!B29</f>
        <v>80-162-020-5</v>
      </c>
      <c r="E28" s="26" t="str">
        <f>UN!B26</f>
        <v>RISA NABILA</v>
      </c>
      <c r="F28" s="7">
        <v>7.8</v>
      </c>
      <c r="G28" s="7">
        <v>8.4</v>
      </c>
      <c r="H28" s="7">
        <v>7.8</v>
      </c>
      <c r="I28" s="7">
        <v>8</v>
      </c>
      <c r="J28" s="7">
        <v>8.1</v>
      </c>
      <c r="K28" s="6">
        <f t="shared" si="4"/>
        <v>8.02</v>
      </c>
      <c r="L28" s="6">
        <f t="shared" si="5"/>
        <v>3.2080000000000002</v>
      </c>
      <c r="M28" s="6">
        <v>6.8</v>
      </c>
      <c r="N28" s="6">
        <f t="shared" si="6"/>
        <v>4.08</v>
      </c>
      <c r="O28" s="6">
        <f t="shared" si="7"/>
        <v>7.2880000000000003</v>
      </c>
    </row>
    <row r="29" spans="1:15" ht="18" customHeight="1" x14ac:dyDescent="0.25">
      <c r="A29" s="1">
        <v>21</v>
      </c>
      <c r="B29" s="2">
        <f>'[2]BIODATA PESERTA (2)'!$D24</f>
        <v>4010</v>
      </c>
      <c r="C29" s="3" t="str">
        <f>'[2]BIODATA PESERTA (2)'!$B24</f>
        <v>0014790471</v>
      </c>
      <c r="D29" s="3" t="str">
        <f>'daftar nilai sekolah'!B30</f>
        <v>80-162-021-4</v>
      </c>
      <c r="E29" s="26" t="str">
        <f>UN!B27</f>
        <v>RIZKY NAFIL MURTADHO</v>
      </c>
      <c r="F29" s="7">
        <v>8.08</v>
      </c>
      <c r="G29" s="7">
        <v>8.1</v>
      </c>
      <c r="H29" s="7">
        <v>8</v>
      </c>
      <c r="I29" s="7">
        <v>8.6999999999999993</v>
      </c>
      <c r="J29" s="7">
        <v>7.6</v>
      </c>
      <c r="K29" s="6">
        <f t="shared" si="4"/>
        <v>8.0960000000000001</v>
      </c>
      <c r="L29" s="6">
        <f t="shared" si="5"/>
        <v>3.2384000000000004</v>
      </c>
      <c r="M29" s="6">
        <v>7.4</v>
      </c>
      <c r="N29" s="6">
        <f t="shared" si="6"/>
        <v>4.4400000000000004</v>
      </c>
      <c r="O29" s="6">
        <f t="shared" si="7"/>
        <v>7.6784000000000008</v>
      </c>
    </row>
    <row r="30" spans="1:15" ht="18" customHeight="1" x14ac:dyDescent="0.25">
      <c r="A30" s="1">
        <v>22</v>
      </c>
      <c r="B30" s="2">
        <f>'[2]BIODATA PESERTA (2)'!$D25</f>
        <v>4035</v>
      </c>
      <c r="C30" s="3" t="str">
        <f>'[2]BIODATA PESERTA (2)'!$B25</f>
        <v>0014790473</v>
      </c>
      <c r="D30" s="3" t="str">
        <f>'daftar nilai sekolah'!B31</f>
        <v>80-162-022-3</v>
      </c>
      <c r="E30" s="26" t="str">
        <f>UN!B28</f>
        <v>SAYYIDATUS ZAAMAH</v>
      </c>
      <c r="F30" s="7">
        <v>9.06</v>
      </c>
      <c r="G30" s="7">
        <v>7.5</v>
      </c>
      <c r="H30" s="7">
        <v>7.8</v>
      </c>
      <c r="I30" s="7">
        <v>8.3000000000000007</v>
      </c>
      <c r="J30" s="7">
        <v>6.6</v>
      </c>
      <c r="K30" s="6">
        <f t="shared" si="4"/>
        <v>7.8520000000000012</v>
      </c>
      <c r="L30" s="6">
        <f t="shared" si="5"/>
        <v>3.1408000000000005</v>
      </c>
      <c r="M30" s="6">
        <v>7</v>
      </c>
      <c r="N30" s="6">
        <f t="shared" si="6"/>
        <v>4.2</v>
      </c>
      <c r="O30" s="6">
        <f t="shared" si="7"/>
        <v>7.3408000000000007</v>
      </c>
    </row>
    <row r="31" spans="1:15" ht="18" customHeight="1" x14ac:dyDescent="0.25">
      <c r="A31" s="1">
        <v>23</v>
      </c>
      <c r="B31" s="2">
        <f>'[2]BIODATA PESERTA (2)'!$D26</f>
        <v>4032</v>
      </c>
      <c r="C31" s="3">
        <f>'[2]BIODATA PESERTA (2)'!$B26</f>
        <v>0</v>
      </c>
      <c r="D31" s="3" t="str">
        <f>'daftar nilai sekolah'!B32</f>
        <v>80-162-023-2</v>
      </c>
      <c r="E31" s="26" t="str">
        <f>UN!B29</f>
        <v>SITI SUAIBAH</v>
      </c>
      <c r="F31" s="7">
        <v>9.1199999999999992</v>
      </c>
      <c r="G31" s="7">
        <v>8.6</v>
      </c>
      <c r="H31" s="7">
        <v>8</v>
      </c>
      <c r="I31" s="7">
        <v>8.3000000000000007</v>
      </c>
      <c r="J31" s="7">
        <v>7.1</v>
      </c>
      <c r="K31" s="6">
        <f t="shared" si="4"/>
        <v>8.2240000000000002</v>
      </c>
      <c r="L31" s="6">
        <f t="shared" si="5"/>
        <v>3.2896000000000001</v>
      </c>
      <c r="M31" s="6">
        <v>6</v>
      </c>
      <c r="N31" s="6">
        <f t="shared" si="6"/>
        <v>3.5999999999999996</v>
      </c>
      <c r="O31" s="6">
        <f t="shared" si="7"/>
        <v>6.8895999999999997</v>
      </c>
    </row>
    <row r="32" spans="1:15" ht="18" customHeight="1" x14ac:dyDescent="0.25">
      <c r="A32" s="1">
        <v>24</v>
      </c>
      <c r="B32" s="2">
        <f>'[2]BIODATA PESERTA (2)'!$D27</f>
        <v>3945</v>
      </c>
      <c r="C32" s="3" t="str">
        <f>'[2]BIODATA PESERTA (2)'!$B27</f>
        <v>0000662709</v>
      </c>
      <c r="D32" s="3" t="str">
        <f>'daftar nilai sekolah'!B33</f>
        <v>80-162-024-9</v>
      </c>
      <c r="E32" s="26" t="str">
        <f>UN!B30</f>
        <v>ABDUL AZIS</v>
      </c>
      <c r="F32" s="7">
        <v>6.08</v>
      </c>
      <c r="G32" s="7">
        <v>6.5</v>
      </c>
      <c r="H32" s="7">
        <v>6.5</v>
      </c>
      <c r="I32" s="7">
        <v>6.5</v>
      </c>
      <c r="J32" s="7">
        <v>6.5</v>
      </c>
      <c r="K32" s="6">
        <f t="shared" si="4"/>
        <v>6.4159999999999995</v>
      </c>
      <c r="L32" s="6">
        <f t="shared" si="5"/>
        <v>2.5663999999999998</v>
      </c>
      <c r="M32" s="6">
        <v>6</v>
      </c>
      <c r="N32" s="6">
        <f t="shared" si="6"/>
        <v>3.5999999999999996</v>
      </c>
      <c r="O32" s="6">
        <f t="shared" si="7"/>
        <v>6.1663999999999994</v>
      </c>
    </row>
    <row r="33" spans="1:15" ht="18" customHeight="1" x14ac:dyDescent="0.25">
      <c r="A33" s="1">
        <v>25</v>
      </c>
      <c r="B33" s="2">
        <f>'[2]BIODATA PESERTA (2)'!$D28</f>
        <v>3989</v>
      </c>
      <c r="C33" s="3">
        <f>'[2]BIODATA PESERTA (2)'!$B28</f>
        <v>0</v>
      </c>
      <c r="D33" s="3" t="str">
        <f>'daftar nilai sekolah'!B34</f>
        <v>80-162-025-8</v>
      </c>
      <c r="E33" s="26" t="str">
        <f>UN!B31</f>
        <v>ABDUL MAJID</v>
      </c>
      <c r="F33" s="35">
        <v>6.94</v>
      </c>
      <c r="G33" s="35">
        <v>7.5</v>
      </c>
      <c r="H33" s="35">
        <v>6.3</v>
      </c>
      <c r="I33" s="35">
        <v>7.7</v>
      </c>
      <c r="J33" s="35">
        <v>8.4</v>
      </c>
      <c r="K33" s="6">
        <f t="shared" si="4"/>
        <v>7.3680000000000003</v>
      </c>
      <c r="L33" s="6">
        <f t="shared" si="5"/>
        <v>2.9472000000000005</v>
      </c>
      <c r="M33" s="6">
        <v>6</v>
      </c>
      <c r="N33" s="6">
        <f t="shared" si="6"/>
        <v>3.5999999999999996</v>
      </c>
      <c r="O33" s="6">
        <f t="shared" si="7"/>
        <v>6.5472000000000001</v>
      </c>
    </row>
    <row r="34" spans="1:15" ht="18" customHeight="1" x14ac:dyDescent="0.25">
      <c r="A34" s="1">
        <v>26</v>
      </c>
      <c r="B34" s="2">
        <f>'[2]BIODATA PESERTA (2)'!$D29</f>
        <v>3943</v>
      </c>
      <c r="C34" s="3">
        <f>'[2]BIODATA PESERTA (2)'!$B29</f>
        <v>0</v>
      </c>
      <c r="D34" s="3" t="str">
        <f>'daftar nilai sekolah'!B35</f>
        <v>80-162-026-7</v>
      </c>
      <c r="E34" s="26" t="str">
        <f>UN!B32</f>
        <v>AHMAD ROJIKIN</v>
      </c>
      <c r="F34" s="7">
        <v>5.59</v>
      </c>
      <c r="G34" s="7">
        <v>7.4</v>
      </c>
      <c r="H34" s="7">
        <v>6.3</v>
      </c>
      <c r="I34" s="7">
        <v>8</v>
      </c>
      <c r="J34" s="7">
        <v>0.6</v>
      </c>
      <c r="K34" s="6">
        <f t="shared" si="4"/>
        <v>5.5780000000000003</v>
      </c>
      <c r="L34" s="6">
        <f t="shared" si="5"/>
        <v>2.2312000000000003</v>
      </c>
      <c r="M34" s="6">
        <v>6</v>
      </c>
      <c r="N34" s="6">
        <f t="shared" si="6"/>
        <v>3.5999999999999996</v>
      </c>
      <c r="O34" s="6">
        <f t="shared" si="7"/>
        <v>5.8311999999999999</v>
      </c>
    </row>
    <row r="35" spans="1:15" ht="18" customHeight="1" x14ac:dyDescent="0.25">
      <c r="A35" s="1">
        <v>27</v>
      </c>
      <c r="B35" s="2">
        <f>'[2]BIODATA PESERTA (2)'!$D30</f>
        <v>4089</v>
      </c>
      <c r="C35" s="3" t="str">
        <f>'[2]BIODATA PESERTA (2)'!$B30</f>
        <v>0003902844</v>
      </c>
      <c r="D35" s="3" t="str">
        <f>'daftar nilai sekolah'!B36</f>
        <v>80-162-027-6</v>
      </c>
      <c r="E35" s="26" t="str">
        <f>UN!B33</f>
        <v>ANTON FEBRIANTO</v>
      </c>
      <c r="F35" s="35">
        <v>5.3</v>
      </c>
      <c r="G35" s="35">
        <v>6.5</v>
      </c>
      <c r="H35" s="35">
        <v>6.3</v>
      </c>
      <c r="I35" s="35">
        <v>7</v>
      </c>
      <c r="J35" s="35">
        <v>6.6</v>
      </c>
      <c r="K35" s="6">
        <f t="shared" si="4"/>
        <v>6.3400000000000007</v>
      </c>
      <c r="L35" s="6">
        <f t="shared" si="5"/>
        <v>2.5360000000000005</v>
      </c>
      <c r="M35" s="6">
        <v>6</v>
      </c>
      <c r="N35" s="6">
        <f t="shared" si="6"/>
        <v>3.5999999999999996</v>
      </c>
      <c r="O35" s="6">
        <f t="shared" si="7"/>
        <v>6.1360000000000001</v>
      </c>
    </row>
    <row r="36" spans="1:15" ht="18" customHeight="1" x14ac:dyDescent="0.25">
      <c r="A36" s="1">
        <v>28</v>
      </c>
      <c r="B36" s="2">
        <f>'[2]BIODATA PESERTA (2)'!$D31</f>
        <v>4016</v>
      </c>
      <c r="C36" s="3" t="str">
        <f>'[2]BIODATA PESERTA (2)'!$B31</f>
        <v>0020712581</v>
      </c>
      <c r="D36" s="3" t="str">
        <f>'daftar nilai sekolah'!B37</f>
        <v>80-162-028-5</v>
      </c>
      <c r="E36" s="26" t="str">
        <f>UN!B34</f>
        <v>Aprilia Vinata</v>
      </c>
      <c r="F36" s="7">
        <v>6.88</v>
      </c>
      <c r="G36" s="7">
        <v>8.3000000000000007</v>
      </c>
      <c r="H36" s="7">
        <v>6.3</v>
      </c>
      <c r="I36" s="7">
        <v>7</v>
      </c>
      <c r="J36" s="7">
        <v>7.9</v>
      </c>
      <c r="K36" s="6">
        <f t="shared" si="4"/>
        <v>7.2760000000000007</v>
      </c>
      <c r="L36" s="6">
        <f t="shared" si="5"/>
        <v>2.9104000000000005</v>
      </c>
      <c r="M36" s="6">
        <v>7.8</v>
      </c>
      <c r="N36" s="6">
        <f t="shared" si="6"/>
        <v>4.68</v>
      </c>
      <c r="O36" s="6">
        <f t="shared" si="7"/>
        <v>7.5904000000000007</v>
      </c>
    </row>
    <row r="37" spans="1:15" ht="18" customHeight="1" x14ac:dyDescent="0.25">
      <c r="A37" s="1">
        <v>29</v>
      </c>
      <c r="B37" s="2">
        <f>'[2]BIODATA PESERTA (2)'!$D32</f>
        <v>4011</v>
      </c>
      <c r="C37" s="3">
        <f>'[2]BIODATA PESERTA (2)'!$B32</f>
        <v>0</v>
      </c>
      <c r="D37" s="3" t="str">
        <f>'daftar nilai sekolah'!B38</f>
        <v>80-162-0294</v>
      </c>
      <c r="E37" s="26" t="str">
        <f>UN!B35</f>
        <v>Dimas Agung Prasetyo</v>
      </c>
      <c r="F37" s="7">
        <v>6.45</v>
      </c>
      <c r="G37" s="7">
        <v>6.5</v>
      </c>
      <c r="H37" s="7">
        <v>6.3</v>
      </c>
      <c r="I37" s="7">
        <v>7</v>
      </c>
      <c r="J37" s="7">
        <v>6.6</v>
      </c>
      <c r="K37" s="6">
        <f t="shared" si="4"/>
        <v>6.57</v>
      </c>
      <c r="L37" s="6">
        <f t="shared" si="5"/>
        <v>2.6280000000000001</v>
      </c>
      <c r="M37" s="6">
        <v>6</v>
      </c>
      <c r="N37" s="6">
        <f t="shared" si="6"/>
        <v>3.5999999999999996</v>
      </c>
      <c r="O37" s="6">
        <f t="shared" si="7"/>
        <v>6.2279999999999998</v>
      </c>
    </row>
    <row r="38" spans="1:15" ht="18" customHeight="1" x14ac:dyDescent="0.25">
      <c r="A38" s="1">
        <v>30</v>
      </c>
      <c r="B38" s="2">
        <f>'[2]BIODATA PESERTA (2)'!$D33</f>
        <v>4018</v>
      </c>
      <c r="C38" s="3">
        <f>'[2]BIODATA PESERTA (2)'!$B33</f>
        <v>0</v>
      </c>
      <c r="D38" s="3" t="str">
        <f>'daftar nilai sekolah'!B39</f>
        <v>80-162-030-3</v>
      </c>
      <c r="E38" s="26" t="str">
        <f>UN!B36</f>
        <v>DINA MARIANA</v>
      </c>
      <c r="F38" s="7">
        <v>6.77</v>
      </c>
      <c r="G38" s="7">
        <v>7.5</v>
      </c>
      <c r="H38" s="7">
        <v>6.3</v>
      </c>
      <c r="I38" s="7">
        <v>7.5</v>
      </c>
      <c r="J38" s="7">
        <v>6.5</v>
      </c>
      <c r="K38" s="6">
        <f t="shared" si="4"/>
        <v>6.9139999999999997</v>
      </c>
      <c r="L38" s="6">
        <f t="shared" si="5"/>
        <v>2.7656000000000001</v>
      </c>
      <c r="M38" s="6">
        <v>6</v>
      </c>
      <c r="N38" s="6">
        <f t="shared" si="6"/>
        <v>3.5999999999999996</v>
      </c>
      <c r="O38" s="6">
        <f t="shared" si="7"/>
        <v>6.3655999999999997</v>
      </c>
    </row>
    <row r="39" spans="1:15" ht="18" customHeight="1" x14ac:dyDescent="0.25">
      <c r="A39" s="1">
        <v>31</v>
      </c>
      <c r="B39" s="2">
        <f>'[2]BIODATA PESERTA (2)'!$D34</f>
        <v>4021</v>
      </c>
      <c r="C39" s="3" t="str">
        <f>'[2]BIODATA PESERTA (2)'!$B34</f>
        <v>0000964229</v>
      </c>
      <c r="D39" s="3" t="str">
        <f>'daftar nilai sekolah'!B40</f>
        <v>80-162-031-2</v>
      </c>
      <c r="E39" s="26" t="str">
        <f>UN!B37</f>
        <v>FANDI DWI PAMUNGKAS</v>
      </c>
      <c r="F39" s="7">
        <v>5.7</v>
      </c>
      <c r="G39" s="7">
        <v>6.5</v>
      </c>
      <c r="H39" s="7">
        <v>6.3</v>
      </c>
      <c r="I39" s="7">
        <v>7.5</v>
      </c>
      <c r="J39" s="7">
        <v>6.6</v>
      </c>
      <c r="K39" s="6">
        <f t="shared" si="4"/>
        <v>6.5200000000000005</v>
      </c>
      <c r="L39" s="6">
        <f t="shared" si="5"/>
        <v>2.6080000000000005</v>
      </c>
      <c r="M39" s="6">
        <v>6</v>
      </c>
      <c r="N39" s="6">
        <f t="shared" si="6"/>
        <v>3.5999999999999996</v>
      </c>
      <c r="O39" s="6">
        <f t="shared" si="7"/>
        <v>6.2080000000000002</v>
      </c>
    </row>
    <row r="40" spans="1:15" ht="18" customHeight="1" x14ac:dyDescent="0.25">
      <c r="A40" s="1">
        <v>32</v>
      </c>
      <c r="B40" s="2">
        <f>'[2]BIODATA PESERTA (2)'!$D35</f>
        <v>4026</v>
      </c>
      <c r="C40" s="3" t="str">
        <f>'[2]BIODATA PESERTA (2)'!$B35</f>
        <v>0014790480</v>
      </c>
      <c r="D40" s="3" t="str">
        <f>'daftar nilai sekolah'!B41</f>
        <v>80-162-032-9</v>
      </c>
      <c r="E40" s="26" t="str">
        <f>UN!B38</f>
        <v>MOCHAMAD RIFKI AFANDI</v>
      </c>
      <c r="F40" s="7">
        <v>7.5</v>
      </c>
      <c r="G40" s="7">
        <v>7.5</v>
      </c>
      <c r="H40" s="7">
        <v>6.3</v>
      </c>
      <c r="I40" s="7">
        <v>7.5</v>
      </c>
      <c r="J40" s="7">
        <v>6.5</v>
      </c>
      <c r="K40" s="6">
        <f t="shared" si="4"/>
        <v>7.06</v>
      </c>
      <c r="L40" s="6">
        <f t="shared" si="5"/>
        <v>2.8239999999999998</v>
      </c>
      <c r="M40" s="6">
        <v>6</v>
      </c>
      <c r="N40" s="6">
        <f t="shared" si="6"/>
        <v>3.5999999999999996</v>
      </c>
      <c r="O40" s="6">
        <f t="shared" si="7"/>
        <v>6.4239999999999995</v>
      </c>
    </row>
    <row r="41" spans="1:15" ht="18" customHeight="1" x14ac:dyDescent="0.25">
      <c r="A41" s="1">
        <v>33</v>
      </c>
      <c r="B41" s="2">
        <f>'[2]BIODATA PESERTA (2)'!$D36</f>
        <v>3962</v>
      </c>
      <c r="C41" s="3">
        <f>'[2]BIODATA PESERTA (2)'!$B36</f>
        <v>0</v>
      </c>
      <c r="D41" s="3" t="str">
        <f>'daftar nilai sekolah'!B42</f>
        <v>80-162-033-8</v>
      </c>
      <c r="E41" s="26" t="str">
        <f>UN!B39</f>
        <v>MOCHAMAD RISKI</v>
      </c>
      <c r="F41" s="7">
        <v>7.07</v>
      </c>
      <c r="G41" s="7">
        <v>6.5</v>
      </c>
      <c r="H41" s="7">
        <v>6.3</v>
      </c>
      <c r="I41" s="7">
        <v>7</v>
      </c>
      <c r="J41" s="7">
        <v>6.5</v>
      </c>
      <c r="K41" s="6">
        <f t="shared" si="4"/>
        <v>6.6740000000000013</v>
      </c>
      <c r="L41" s="6">
        <f t="shared" si="5"/>
        <v>2.6696000000000009</v>
      </c>
      <c r="M41" s="6">
        <v>6</v>
      </c>
      <c r="N41" s="6">
        <f t="shared" si="6"/>
        <v>3.5999999999999996</v>
      </c>
      <c r="O41" s="6">
        <f t="shared" si="7"/>
        <v>6.2696000000000005</v>
      </c>
    </row>
    <row r="42" spans="1:15" ht="18" customHeight="1" x14ac:dyDescent="0.25">
      <c r="A42" s="1">
        <v>34</v>
      </c>
      <c r="B42" s="2">
        <f>'[2]BIODATA PESERTA (2)'!$D37</f>
        <v>4002</v>
      </c>
      <c r="C42" s="3">
        <f>'[2]BIODATA PESERTA (2)'!$B37</f>
        <v>0</v>
      </c>
      <c r="D42" s="3" t="str">
        <f>'daftar nilai sekolah'!B43</f>
        <v>80-162-034-7</v>
      </c>
      <c r="E42" s="26" t="str">
        <f>UN!B40</f>
        <v>MOCHAMAT WAHYU HIDAYAT</v>
      </c>
      <c r="F42" s="7">
        <v>5.74</v>
      </c>
      <c r="G42" s="7">
        <v>7.7</v>
      </c>
      <c r="H42" s="7">
        <v>6.3</v>
      </c>
      <c r="I42" s="7">
        <v>7</v>
      </c>
      <c r="J42" s="7">
        <v>6.5</v>
      </c>
      <c r="K42" s="6">
        <f t="shared" si="4"/>
        <v>6.6480000000000006</v>
      </c>
      <c r="L42" s="6">
        <f t="shared" si="5"/>
        <v>2.6592000000000002</v>
      </c>
      <c r="M42" s="6">
        <v>6</v>
      </c>
      <c r="N42" s="6">
        <f t="shared" si="6"/>
        <v>3.5999999999999996</v>
      </c>
      <c r="O42" s="6">
        <f t="shared" si="7"/>
        <v>6.2591999999999999</v>
      </c>
    </row>
    <row r="43" spans="1:15" ht="18" customHeight="1" x14ac:dyDescent="0.25">
      <c r="A43" s="1">
        <v>35</v>
      </c>
      <c r="B43" s="2">
        <f>'[2]BIODATA PESERTA (2)'!$D38</f>
        <v>4001</v>
      </c>
      <c r="C43" s="3" t="str">
        <f>'[2]BIODATA PESERTA (2)'!$B38</f>
        <v>0000964233</v>
      </c>
      <c r="D43" s="3" t="str">
        <f>'daftar nilai sekolah'!B44</f>
        <v>80-162-035-6</v>
      </c>
      <c r="E43" s="26" t="str">
        <f>UN!B41</f>
        <v>MUCHAMAD ANDI RAMADHON</v>
      </c>
      <c r="F43" s="7">
        <v>7.01</v>
      </c>
      <c r="G43" s="7">
        <v>6.5</v>
      </c>
      <c r="H43" s="7">
        <v>6.3</v>
      </c>
      <c r="I43" s="7">
        <v>7.7</v>
      </c>
      <c r="J43" s="7">
        <v>6.8</v>
      </c>
      <c r="K43" s="6">
        <f t="shared" si="4"/>
        <v>6.8619999999999992</v>
      </c>
      <c r="L43" s="6">
        <f t="shared" si="5"/>
        <v>2.7447999999999997</v>
      </c>
      <c r="M43" s="6">
        <v>6</v>
      </c>
      <c r="N43" s="6">
        <f t="shared" si="6"/>
        <v>3.5999999999999996</v>
      </c>
      <c r="O43" s="6">
        <f t="shared" si="7"/>
        <v>6.3447999999999993</v>
      </c>
    </row>
    <row r="44" spans="1:15" ht="18" customHeight="1" x14ac:dyDescent="0.25">
      <c r="A44" s="1">
        <v>36</v>
      </c>
      <c r="B44" s="2">
        <f>'[2]BIODATA PESERTA (2)'!$D39</f>
        <v>4003</v>
      </c>
      <c r="C44" s="3" t="str">
        <f>'[2]BIODATA PESERTA (2)'!$B39</f>
        <v>0000964232</v>
      </c>
      <c r="D44" s="3" t="str">
        <f>'daftar nilai sekolah'!B45</f>
        <v>80-162-036-5</v>
      </c>
      <c r="E44" s="26" t="str">
        <f>UN!B42</f>
        <v>MUHAMAD AL AZHAR</v>
      </c>
      <c r="F44" s="7">
        <v>6.86</v>
      </c>
      <c r="G44" s="7">
        <v>7.5</v>
      </c>
      <c r="H44" s="7">
        <v>6.3</v>
      </c>
      <c r="I44" s="7">
        <v>7.5</v>
      </c>
      <c r="J44" s="7">
        <v>7.7</v>
      </c>
      <c r="K44" s="6">
        <f t="shared" si="4"/>
        <v>7.1719999999999997</v>
      </c>
      <c r="L44" s="6">
        <f t="shared" si="5"/>
        <v>2.8688000000000002</v>
      </c>
      <c r="M44" s="6">
        <v>6</v>
      </c>
      <c r="N44" s="6">
        <f t="shared" si="6"/>
        <v>3.5999999999999996</v>
      </c>
      <c r="O44" s="6">
        <f t="shared" si="7"/>
        <v>6.4687999999999999</v>
      </c>
    </row>
    <row r="45" spans="1:15" ht="18" customHeight="1" x14ac:dyDescent="0.25">
      <c r="A45" s="1">
        <v>37</v>
      </c>
      <c r="B45" s="2">
        <f>'[2]BIODATA PESERTA (2)'!$D40</f>
        <v>4005</v>
      </c>
      <c r="C45" s="3">
        <f>'[2]BIODATA PESERTA (2)'!$B40</f>
        <v>0</v>
      </c>
      <c r="D45" s="3" t="str">
        <f>'daftar nilai sekolah'!B46</f>
        <v>80-162-037-4</v>
      </c>
      <c r="E45" s="26" t="str">
        <f>UN!B43</f>
        <v>Muhamad Sholeh</v>
      </c>
      <c r="F45" s="7">
        <v>8.5</v>
      </c>
      <c r="G45" s="7">
        <v>7</v>
      </c>
      <c r="H45" s="7">
        <v>7.7</v>
      </c>
      <c r="I45" s="7">
        <v>8</v>
      </c>
      <c r="J45" s="7">
        <v>7.7</v>
      </c>
      <c r="K45" s="6">
        <f t="shared" si="4"/>
        <v>7.7799999999999994</v>
      </c>
      <c r="L45" s="6">
        <f t="shared" si="5"/>
        <v>3.1120000000000001</v>
      </c>
      <c r="M45" s="6">
        <v>6</v>
      </c>
      <c r="N45" s="6">
        <f t="shared" si="6"/>
        <v>3.5999999999999996</v>
      </c>
      <c r="O45" s="6">
        <f t="shared" si="7"/>
        <v>6.7119999999999997</v>
      </c>
    </row>
    <row r="46" spans="1:15" ht="18" customHeight="1" x14ac:dyDescent="0.25">
      <c r="A46" s="1">
        <v>38</v>
      </c>
      <c r="B46" s="2">
        <f>'[2]BIODATA PESERTA (2)'!$D41</f>
        <v>4027</v>
      </c>
      <c r="C46" s="3">
        <f>'[2]BIODATA PESERTA (2)'!$B41</f>
        <v>0</v>
      </c>
      <c r="D46" s="3" t="str">
        <f>'daftar nilai sekolah'!B47</f>
        <v>80-162-038-3</v>
      </c>
      <c r="E46" s="26" t="str">
        <f>UN!B44</f>
        <v>MUHAMMAD ZAINUR ROZIKIN</v>
      </c>
      <c r="F46" s="7">
        <v>5.68</v>
      </c>
      <c r="G46" s="7">
        <v>7.6</v>
      </c>
      <c r="H46" s="7">
        <v>6.3</v>
      </c>
      <c r="I46" s="7">
        <v>7</v>
      </c>
      <c r="J46" s="7">
        <v>6.5</v>
      </c>
      <c r="K46" s="6">
        <f t="shared" si="4"/>
        <v>6.6159999999999997</v>
      </c>
      <c r="L46" s="6">
        <f t="shared" si="5"/>
        <v>2.6463999999999999</v>
      </c>
      <c r="M46" s="6">
        <v>6</v>
      </c>
      <c r="N46" s="6">
        <f t="shared" si="6"/>
        <v>3.5999999999999996</v>
      </c>
      <c r="O46" s="6">
        <f t="shared" si="7"/>
        <v>6.2463999999999995</v>
      </c>
    </row>
    <row r="47" spans="1:15" ht="18" customHeight="1" x14ac:dyDescent="0.25">
      <c r="A47" s="1">
        <v>39</v>
      </c>
      <c r="B47" s="2">
        <f>'[2]BIODATA PESERTA (2)'!$D42</f>
        <v>3956</v>
      </c>
      <c r="C47" s="3">
        <f>'[2]BIODATA PESERTA (2)'!$B42</f>
        <v>0</v>
      </c>
      <c r="D47" s="3" t="str">
        <f>'daftar nilai sekolah'!B48</f>
        <v>80-162-039-2</v>
      </c>
      <c r="E47" s="26" t="str">
        <f>UN!B45</f>
        <v>MUKHAMAD IQBAL MAULANA</v>
      </c>
      <c r="F47" s="7">
        <v>7.3</v>
      </c>
      <c r="G47" s="7">
        <v>7.5</v>
      </c>
      <c r="H47" s="7">
        <v>6.3</v>
      </c>
      <c r="I47" s="7">
        <v>7.5</v>
      </c>
      <c r="J47" s="7">
        <v>6.5</v>
      </c>
      <c r="K47" s="6">
        <f t="shared" si="4"/>
        <v>7.0200000000000005</v>
      </c>
      <c r="L47" s="6">
        <f t="shared" si="5"/>
        <v>2.8080000000000003</v>
      </c>
      <c r="M47" s="6">
        <v>7</v>
      </c>
      <c r="N47" s="6">
        <f t="shared" si="6"/>
        <v>4.2</v>
      </c>
      <c r="O47" s="6">
        <f t="shared" si="7"/>
        <v>7.0080000000000009</v>
      </c>
    </row>
    <row r="48" spans="1:15" ht="18" customHeight="1" x14ac:dyDescent="0.25">
      <c r="A48" s="1">
        <v>40</v>
      </c>
      <c r="B48" s="2">
        <f>'[2]BIODATA PESERTA (2)'!$D43</f>
        <v>4264</v>
      </c>
      <c r="C48" s="3">
        <f>'[2]BIODATA PESERTA (2)'!$B43</f>
        <v>0</v>
      </c>
      <c r="D48" s="3" t="str">
        <f>'daftar nilai sekolah'!B49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6.3</v>
      </c>
      <c r="I48" s="7">
        <v>8</v>
      </c>
      <c r="J48" s="7">
        <v>6.5</v>
      </c>
      <c r="K48" s="6">
        <f t="shared" si="4"/>
        <v>6.68</v>
      </c>
      <c r="L48" s="6">
        <f t="shared" si="5"/>
        <v>2.6720000000000002</v>
      </c>
      <c r="M48" s="6">
        <v>7.2</v>
      </c>
      <c r="N48" s="6">
        <f t="shared" si="6"/>
        <v>4.32</v>
      </c>
      <c r="O48" s="6">
        <f t="shared" si="7"/>
        <v>6.9920000000000009</v>
      </c>
    </row>
    <row r="49" spans="1:15" ht="18" customHeight="1" x14ac:dyDescent="0.25">
      <c r="A49" s="1">
        <v>41</v>
      </c>
      <c r="B49" s="2">
        <f>'[2]BIODATA PESERTA (2)'!$D44</f>
        <v>3982</v>
      </c>
      <c r="C49" s="3" t="str">
        <f>'[2]BIODATA PESERTA (2)'!$B44</f>
        <v>0000662727</v>
      </c>
      <c r="D49" s="3" t="str">
        <f>'daftar nilai sekolah'!B50</f>
        <v>80-162-041-8</v>
      </c>
      <c r="E49" s="26" t="str">
        <f>UN!B47</f>
        <v>RAMA FERDIYANTO</v>
      </c>
      <c r="F49" s="7">
        <v>6.45</v>
      </c>
      <c r="G49" s="7">
        <v>6.5</v>
      </c>
      <c r="H49" s="7">
        <v>6.3</v>
      </c>
      <c r="I49" s="7">
        <v>7.8</v>
      </c>
      <c r="J49" s="7">
        <v>6.5</v>
      </c>
      <c r="K49" s="6">
        <f t="shared" si="4"/>
        <v>6.7099999999999991</v>
      </c>
      <c r="L49" s="6">
        <f t="shared" si="5"/>
        <v>2.6839999999999997</v>
      </c>
      <c r="M49" s="6">
        <v>6</v>
      </c>
      <c r="N49" s="6">
        <f t="shared" si="6"/>
        <v>3.5999999999999996</v>
      </c>
      <c r="O49" s="6">
        <f t="shared" si="7"/>
        <v>6.2839999999999989</v>
      </c>
    </row>
    <row r="50" spans="1:15" ht="18" customHeight="1" x14ac:dyDescent="0.25">
      <c r="A50" s="1">
        <v>42</v>
      </c>
      <c r="B50" s="2">
        <f>'[2]BIODATA PESERTA (2)'!$D45</f>
        <v>3908</v>
      </c>
      <c r="C50" s="3" t="str">
        <f>'[2]BIODATA PESERTA (2)'!$B45</f>
        <v>0000662711</v>
      </c>
      <c r="D50" s="3" t="str">
        <f>'daftar nilai sekolah'!B51</f>
        <v>80-162-042-7</v>
      </c>
      <c r="E50" s="26" t="str">
        <f>UN!B48</f>
        <v>RINDI RATNA SARI</v>
      </c>
      <c r="F50" s="7">
        <v>6.5</v>
      </c>
      <c r="G50" s="7">
        <v>6</v>
      </c>
      <c r="H50" s="7">
        <v>6</v>
      </c>
      <c r="I50" s="7">
        <v>6.5</v>
      </c>
      <c r="J50" s="7">
        <v>6.9</v>
      </c>
      <c r="K50" s="6">
        <f t="shared" si="4"/>
        <v>6.38</v>
      </c>
      <c r="L50" s="6">
        <f t="shared" si="5"/>
        <v>2.552</v>
      </c>
      <c r="M50" s="6">
        <v>6</v>
      </c>
      <c r="N50" s="6">
        <f t="shared" si="6"/>
        <v>3.5999999999999996</v>
      </c>
      <c r="O50" s="6">
        <f t="shared" si="7"/>
        <v>6.1519999999999992</v>
      </c>
    </row>
    <row r="51" spans="1:15" ht="18" customHeight="1" x14ac:dyDescent="0.25">
      <c r="A51" s="1">
        <v>43</v>
      </c>
      <c r="B51" s="2">
        <f>'[2]BIODATA PESERTA (2)'!$D46</f>
        <v>3891</v>
      </c>
      <c r="C51" s="3" t="str">
        <f>'[2]BIODATA PESERTA (2)'!$B46</f>
        <v>9981008906</v>
      </c>
      <c r="D51" s="3" t="str">
        <f>'daftar nilai sekolah'!B52</f>
        <v>80-162-043-6</v>
      </c>
      <c r="E51" s="26" t="str">
        <f>UN!B49</f>
        <v>SINTIA AYU WARDANI</v>
      </c>
      <c r="F51" s="7">
        <v>6.8</v>
      </c>
      <c r="G51" s="7">
        <v>6</v>
      </c>
      <c r="H51" s="7">
        <v>6.3</v>
      </c>
      <c r="I51" s="7">
        <v>7</v>
      </c>
      <c r="J51" s="7">
        <v>6.5</v>
      </c>
      <c r="K51" s="6">
        <f t="shared" si="4"/>
        <v>6.5200000000000005</v>
      </c>
      <c r="L51" s="6">
        <f t="shared" si="5"/>
        <v>2.6080000000000005</v>
      </c>
      <c r="M51" s="6">
        <v>6</v>
      </c>
      <c r="N51" s="6">
        <f t="shared" si="6"/>
        <v>3.5999999999999996</v>
      </c>
      <c r="O51" s="6">
        <f t="shared" si="7"/>
        <v>6.2080000000000002</v>
      </c>
    </row>
    <row r="52" spans="1:15" ht="18" customHeight="1" x14ac:dyDescent="0.25">
      <c r="A52" s="1">
        <v>44</v>
      </c>
      <c r="B52" s="2">
        <f>'[2]BIODATA PESERTA (2)'!$D47</f>
        <v>4033</v>
      </c>
      <c r="C52" s="3" t="str">
        <f>'[2]BIODATA PESERTA (2)'!$B47</f>
        <v>0020712575</v>
      </c>
      <c r="D52" s="3" t="str">
        <f>'daftar nilai sekolah'!B53</f>
        <v>80-162-044-5</v>
      </c>
      <c r="E52" s="26" t="str">
        <f>UN!B50</f>
        <v>SITI NUR ROFITA</v>
      </c>
      <c r="F52" s="7">
        <v>8.92</v>
      </c>
      <c r="G52" s="7">
        <v>7.4</v>
      </c>
      <c r="H52" s="7">
        <v>8</v>
      </c>
      <c r="I52" s="7">
        <v>7.5</v>
      </c>
      <c r="J52" s="7">
        <v>7.3</v>
      </c>
      <c r="K52" s="6">
        <f t="shared" si="4"/>
        <v>7.8239999999999998</v>
      </c>
      <c r="L52" s="6">
        <f t="shared" si="5"/>
        <v>3.1295999999999999</v>
      </c>
      <c r="M52" s="6">
        <v>6</v>
      </c>
      <c r="N52" s="6">
        <f t="shared" si="6"/>
        <v>3.5999999999999996</v>
      </c>
      <c r="O52" s="6">
        <f t="shared" si="7"/>
        <v>6.7295999999999996</v>
      </c>
    </row>
    <row r="53" spans="1:15" ht="18" customHeight="1" x14ac:dyDescent="0.25">
      <c r="A53" s="1">
        <v>45</v>
      </c>
      <c r="B53" s="2">
        <f>'[2]BIODATA PESERTA (2)'!$D48</f>
        <v>4036</v>
      </c>
      <c r="C53" s="3" t="str">
        <f>'[2]BIODATA PESERTA (2)'!$B48</f>
        <v>0014790481</v>
      </c>
      <c r="D53" s="3" t="str">
        <f>'daftar nilai sekolah'!B54</f>
        <v>80-162-045-4</v>
      </c>
      <c r="E53" s="26" t="str">
        <f>UN!B51</f>
        <v>VIALDI ROHMAN YULIANO</v>
      </c>
      <c r="F53" s="7">
        <v>6.57</v>
      </c>
      <c r="G53" s="7">
        <v>7.3</v>
      </c>
      <c r="H53" s="7">
        <v>6.3</v>
      </c>
      <c r="I53" s="7">
        <v>7</v>
      </c>
      <c r="J53" s="7">
        <v>6.7</v>
      </c>
      <c r="K53" s="6">
        <f t="shared" si="4"/>
        <v>6.7740000000000009</v>
      </c>
      <c r="L53" s="6">
        <f t="shared" si="5"/>
        <v>2.7096000000000005</v>
      </c>
      <c r="M53" s="6">
        <v>6</v>
      </c>
      <c r="N53" s="6">
        <f t="shared" si="6"/>
        <v>3.5999999999999996</v>
      </c>
      <c r="O53" s="6">
        <f t="shared" si="7"/>
        <v>6.3095999999999997</v>
      </c>
    </row>
    <row r="54" spans="1:15" ht="18" customHeight="1" x14ac:dyDescent="0.25">
      <c r="A54" s="1">
        <v>46</v>
      </c>
      <c r="B54" s="2">
        <f>'[2]BIODATA PESERTA (2)'!$D49</f>
        <v>4014</v>
      </c>
      <c r="C54" s="3" t="str">
        <f>'[2]BIODATA PESERTA (2)'!$B49</f>
        <v>0025417818</v>
      </c>
      <c r="D54" s="3" t="str">
        <f>'daftar nilai sekolah'!B55</f>
        <v>80-162-046-3</v>
      </c>
      <c r="E54" s="26" t="str">
        <f>UN!B52</f>
        <v>VIKRI HAVIDUL AHKAM</v>
      </c>
      <c r="F54" s="7">
        <v>7.02</v>
      </c>
      <c r="G54" s="7">
        <v>8</v>
      </c>
      <c r="H54" s="7">
        <v>7.4</v>
      </c>
      <c r="I54" s="7">
        <v>8</v>
      </c>
      <c r="J54" s="7">
        <v>7.9</v>
      </c>
      <c r="K54" s="6">
        <f t="shared" si="4"/>
        <v>7.6639999999999997</v>
      </c>
      <c r="L54" s="6">
        <f t="shared" si="5"/>
        <v>3.0655999999999999</v>
      </c>
      <c r="M54" s="6">
        <v>6</v>
      </c>
      <c r="N54" s="6">
        <f t="shared" si="6"/>
        <v>3.5999999999999996</v>
      </c>
      <c r="O54" s="6">
        <f t="shared" si="7"/>
        <v>6.6655999999999995</v>
      </c>
    </row>
  </sheetData>
  <protectedRanges>
    <protectedRange sqref="F9:J54 M9:M54" name="tempat nilai"/>
  </protectedRanges>
  <mergeCells count="11">
    <mergeCell ref="K7:K8"/>
    <mergeCell ref="A1:O1"/>
    <mergeCell ref="A2:O2"/>
    <mergeCell ref="A3:O3"/>
    <mergeCell ref="A7:D7"/>
    <mergeCell ref="E7:E8"/>
    <mergeCell ref="F7:J7"/>
    <mergeCell ref="O7:O8"/>
    <mergeCell ref="N7:N8"/>
    <mergeCell ref="M7:M8"/>
    <mergeCell ref="L7:L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D1" zoomScale="85" zoomScaleNormal="100" zoomScaleSheetLayoutView="85" workbookViewId="0">
      <selection activeCell="M54" sqref="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49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7.7</v>
      </c>
      <c r="G9" s="7">
        <v>7.5</v>
      </c>
      <c r="H9" s="7">
        <v>8.5</v>
      </c>
      <c r="I9" s="7">
        <v>8</v>
      </c>
      <c r="J9" s="7">
        <v>8.1999999999999993</v>
      </c>
      <c r="K9" s="6">
        <f t="shared" ref="K9:K54" si="0">AVERAGE(F9:J9)</f>
        <v>7.9799999999999995</v>
      </c>
      <c r="L9" s="6">
        <f t="shared" ref="L9:L54" si="1">40%*K9</f>
        <v>3.1920000000000002</v>
      </c>
      <c r="M9" s="6">
        <v>8.6</v>
      </c>
      <c r="N9" s="6">
        <f t="shared" ref="N9:N54" si="2">60%*M9</f>
        <v>5.1599999999999993</v>
      </c>
      <c r="O9" s="6">
        <f t="shared" ref="O9:O54" si="3">N9+L9</f>
        <v>8.3520000000000003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6.6</v>
      </c>
      <c r="G10" s="7">
        <v>7.6</v>
      </c>
      <c r="H10" s="7">
        <v>7.3</v>
      </c>
      <c r="I10" s="7">
        <v>7.9</v>
      </c>
      <c r="J10" s="7">
        <v>6.6</v>
      </c>
      <c r="K10" s="6">
        <f t="shared" si="0"/>
        <v>7.2</v>
      </c>
      <c r="L10" s="6">
        <f t="shared" si="1"/>
        <v>2.8800000000000003</v>
      </c>
      <c r="M10" s="6">
        <v>6.2</v>
      </c>
      <c r="N10" s="6">
        <f t="shared" si="2"/>
        <v>3.7199999999999998</v>
      </c>
      <c r="O10" s="6">
        <f t="shared" si="3"/>
        <v>6.6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7.2</v>
      </c>
      <c r="G11" s="7">
        <v>7.7</v>
      </c>
      <c r="H11" s="7">
        <v>8.3000000000000007</v>
      </c>
      <c r="I11" s="7">
        <v>9.1999999999999993</v>
      </c>
      <c r="J11" s="7">
        <v>7.7</v>
      </c>
      <c r="K11" s="6">
        <f t="shared" si="0"/>
        <v>8.0200000000000014</v>
      </c>
      <c r="L11" s="6">
        <f t="shared" si="1"/>
        <v>3.2080000000000006</v>
      </c>
      <c r="M11" s="6">
        <v>6.2</v>
      </c>
      <c r="N11" s="6">
        <f t="shared" si="2"/>
        <v>3.7199999999999998</v>
      </c>
      <c r="O11" s="6">
        <f t="shared" si="3"/>
        <v>6.9280000000000008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6.6</v>
      </c>
      <c r="H12" s="7">
        <v>6.5</v>
      </c>
      <c r="I12" s="7">
        <v>7.5</v>
      </c>
      <c r="J12" s="7">
        <v>7.3</v>
      </c>
      <c r="K12" s="6">
        <f t="shared" si="0"/>
        <v>6.88</v>
      </c>
      <c r="L12" s="6">
        <f t="shared" si="1"/>
        <v>2.7520000000000002</v>
      </c>
      <c r="M12" s="6">
        <v>6.6</v>
      </c>
      <c r="N12" s="6">
        <f t="shared" si="2"/>
        <v>3.9599999999999995</v>
      </c>
      <c r="O12" s="6">
        <f t="shared" si="3"/>
        <v>6.7119999999999997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8</v>
      </c>
      <c r="H13" s="7">
        <v>8.4</v>
      </c>
      <c r="I13" s="7">
        <v>8.5</v>
      </c>
      <c r="J13" s="7">
        <v>8.3000000000000007</v>
      </c>
      <c r="K13" s="6">
        <f t="shared" si="0"/>
        <v>8.24</v>
      </c>
      <c r="L13" s="6">
        <f t="shared" si="1"/>
        <v>3.2960000000000003</v>
      </c>
      <c r="M13" s="6">
        <v>6.2</v>
      </c>
      <c r="N13" s="6">
        <f t="shared" si="2"/>
        <v>3.7199999999999998</v>
      </c>
      <c r="O13" s="6">
        <f t="shared" si="3"/>
        <v>7.016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7.5</v>
      </c>
      <c r="G14" s="7">
        <v>7.7</v>
      </c>
      <c r="H14" s="7">
        <v>8.4</v>
      </c>
      <c r="I14" s="7">
        <v>7.8</v>
      </c>
      <c r="J14" s="7">
        <v>7.5</v>
      </c>
      <c r="K14" s="6">
        <f t="shared" si="0"/>
        <v>7.7800000000000011</v>
      </c>
      <c r="L14" s="6">
        <f t="shared" si="1"/>
        <v>3.1120000000000005</v>
      </c>
      <c r="M14" s="6">
        <v>7.2</v>
      </c>
      <c r="N14" s="6">
        <f t="shared" si="2"/>
        <v>4.32</v>
      </c>
      <c r="O14" s="6">
        <f t="shared" si="3"/>
        <v>7.4320000000000004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8.3000000000000007</v>
      </c>
      <c r="H15" s="7">
        <v>6.8</v>
      </c>
      <c r="I15" s="7">
        <v>7</v>
      </c>
      <c r="J15" s="7">
        <v>6.7</v>
      </c>
      <c r="K15" s="6">
        <f t="shared" si="0"/>
        <v>7.0600000000000005</v>
      </c>
      <c r="L15" s="6">
        <f t="shared" si="1"/>
        <v>2.8240000000000003</v>
      </c>
      <c r="M15" s="6">
        <v>6.6</v>
      </c>
      <c r="N15" s="6">
        <f t="shared" si="2"/>
        <v>3.9599999999999995</v>
      </c>
      <c r="O15" s="6">
        <f t="shared" si="3"/>
        <v>6.7839999999999998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6.6</v>
      </c>
      <c r="G16" s="7">
        <v>8.8000000000000007</v>
      </c>
      <c r="H16" s="7">
        <v>8.1999999999999993</v>
      </c>
      <c r="I16" s="7">
        <v>8</v>
      </c>
      <c r="J16" s="7">
        <v>8.4</v>
      </c>
      <c r="K16" s="6">
        <f t="shared" si="0"/>
        <v>8</v>
      </c>
      <c r="L16" s="6">
        <f t="shared" si="1"/>
        <v>3.2</v>
      </c>
      <c r="M16" s="6">
        <v>6.6</v>
      </c>
      <c r="N16" s="6">
        <f t="shared" si="2"/>
        <v>3.9599999999999995</v>
      </c>
      <c r="O16" s="6">
        <f t="shared" si="3"/>
        <v>7.16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7.7</v>
      </c>
      <c r="H17" s="7">
        <v>7.5</v>
      </c>
      <c r="I17" s="7">
        <v>7.8</v>
      </c>
      <c r="J17" s="7">
        <v>7.5</v>
      </c>
      <c r="K17" s="6">
        <f t="shared" si="0"/>
        <v>7.5</v>
      </c>
      <c r="L17" s="6">
        <f t="shared" si="1"/>
        <v>3</v>
      </c>
      <c r="M17" s="6">
        <v>8</v>
      </c>
      <c r="N17" s="6">
        <f t="shared" si="2"/>
        <v>4.8</v>
      </c>
      <c r="O17" s="6">
        <f t="shared" si="3"/>
        <v>7.8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7.8</v>
      </c>
      <c r="G18" s="7">
        <v>8.6</v>
      </c>
      <c r="H18" s="7">
        <v>8.6999999999999993</v>
      </c>
      <c r="I18" s="7">
        <v>9.3000000000000007</v>
      </c>
      <c r="J18" s="7">
        <v>9.1</v>
      </c>
      <c r="K18" s="6">
        <f t="shared" si="0"/>
        <v>8.6999999999999993</v>
      </c>
      <c r="L18" s="6">
        <f t="shared" si="1"/>
        <v>3.48</v>
      </c>
      <c r="M18" s="6">
        <v>6.6</v>
      </c>
      <c r="N18" s="6">
        <f t="shared" si="2"/>
        <v>3.9599999999999995</v>
      </c>
      <c r="O18" s="6">
        <f t="shared" si="3"/>
        <v>7.4399999999999995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7.8</v>
      </c>
      <c r="G19" s="7">
        <v>7.9</v>
      </c>
      <c r="H19" s="7">
        <v>9.1999999999999993</v>
      </c>
      <c r="I19" s="7">
        <v>8</v>
      </c>
      <c r="J19" s="7">
        <v>8</v>
      </c>
      <c r="K19" s="6">
        <f t="shared" si="0"/>
        <v>8.18</v>
      </c>
      <c r="L19" s="6">
        <f t="shared" si="1"/>
        <v>3.2720000000000002</v>
      </c>
      <c r="M19" s="6">
        <v>8.1999999999999993</v>
      </c>
      <c r="N19" s="6">
        <f t="shared" si="2"/>
        <v>4.919999999999999</v>
      </c>
      <c r="O19" s="6">
        <f t="shared" si="3"/>
        <v>8.1920000000000002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8</v>
      </c>
      <c r="H20" s="7">
        <v>7.8</v>
      </c>
      <c r="I20" s="7">
        <v>8.5</v>
      </c>
      <c r="J20" s="7">
        <v>7.7</v>
      </c>
      <c r="K20" s="6">
        <f t="shared" si="0"/>
        <v>7.9</v>
      </c>
      <c r="L20" s="6">
        <f t="shared" si="1"/>
        <v>3.16</v>
      </c>
      <c r="M20" s="6">
        <v>7.4</v>
      </c>
      <c r="N20" s="6">
        <f t="shared" si="2"/>
        <v>4.4400000000000004</v>
      </c>
      <c r="O20" s="6">
        <f t="shared" si="3"/>
        <v>7.6000000000000005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</v>
      </c>
      <c r="G21" s="7">
        <v>8.4</v>
      </c>
      <c r="H21" s="7">
        <v>8.6999999999999993</v>
      </c>
      <c r="I21" s="7">
        <v>9</v>
      </c>
      <c r="J21" s="7">
        <v>9</v>
      </c>
      <c r="K21" s="6">
        <f t="shared" si="0"/>
        <v>8.6199999999999992</v>
      </c>
      <c r="L21" s="6">
        <f t="shared" si="1"/>
        <v>3.448</v>
      </c>
      <c r="M21" s="6">
        <v>7.6</v>
      </c>
      <c r="N21" s="6">
        <f t="shared" si="2"/>
        <v>4.5599999999999996</v>
      </c>
      <c r="O21" s="6">
        <f t="shared" si="3"/>
        <v>8.0079999999999991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6.6</v>
      </c>
      <c r="G22" s="7">
        <v>7.6</v>
      </c>
      <c r="H22" s="7">
        <v>7.7</v>
      </c>
      <c r="I22" s="7">
        <v>8.6999999999999993</v>
      </c>
      <c r="J22" s="7">
        <v>7.5</v>
      </c>
      <c r="K22" s="6">
        <f t="shared" si="0"/>
        <v>7.6199999999999992</v>
      </c>
      <c r="L22" s="6">
        <f t="shared" si="1"/>
        <v>3.048</v>
      </c>
      <c r="M22" s="6">
        <v>8.1999999999999993</v>
      </c>
      <c r="N22" s="6">
        <f t="shared" si="2"/>
        <v>4.919999999999999</v>
      </c>
      <c r="O22" s="6">
        <f t="shared" si="3"/>
        <v>7.9679999999999991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6.6</v>
      </c>
      <c r="G23" s="7">
        <v>6.6</v>
      </c>
      <c r="H23" s="7">
        <v>6.9</v>
      </c>
      <c r="I23" s="7">
        <v>7.5</v>
      </c>
      <c r="J23" s="7">
        <v>8.1999999999999993</v>
      </c>
      <c r="K23" s="6">
        <f t="shared" si="0"/>
        <v>7.1599999999999993</v>
      </c>
      <c r="L23" s="6">
        <f t="shared" si="1"/>
        <v>2.8639999999999999</v>
      </c>
      <c r="M23" s="6">
        <v>7.4</v>
      </c>
      <c r="N23" s="6">
        <f t="shared" si="2"/>
        <v>4.4400000000000004</v>
      </c>
      <c r="O23" s="6">
        <f t="shared" si="3"/>
        <v>7.3040000000000003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</v>
      </c>
      <c r="G24" s="7">
        <v>7.7</v>
      </c>
      <c r="H24" s="7">
        <v>8.6</v>
      </c>
      <c r="I24" s="7">
        <v>8.6999999999999993</v>
      </c>
      <c r="J24" s="7">
        <v>7.8</v>
      </c>
      <c r="K24" s="6">
        <f t="shared" si="0"/>
        <v>7.9599999999999991</v>
      </c>
      <c r="L24" s="6">
        <f t="shared" si="1"/>
        <v>3.1839999999999997</v>
      </c>
      <c r="M24" s="6">
        <v>7</v>
      </c>
      <c r="N24" s="6">
        <f t="shared" si="2"/>
        <v>4.2</v>
      </c>
      <c r="O24" s="6">
        <f t="shared" si="3"/>
        <v>7.3840000000000003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7.9</v>
      </c>
      <c r="G25" s="7">
        <v>8.1999999999999993</v>
      </c>
      <c r="H25" s="7">
        <v>8.6999999999999993</v>
      </c>
      <c r="I25" s="7">
        <v>8.5</v>
      </c>
      <c r="J25" s="7">
        <v>7.3</v>
      </c>
      <c r="K25" s="6">
        <f t="shared" si="0"/>
        <v>8.1199999999999992</v>
      </c>
      <c r="L25" s="6">
        <f t="shared" si="1"/>
        <v>3.2479999999999998</v>
      </c>
      <c r="M25" s="6">
        <v>6.2</v>
      </c>
      <c r="N25" s="6">
        <f t="shared" si="2"/>
        <v>3.7199999999999998</v>
      </c>
      <c r="O25" s="6">
        <f t="shared" si="3"/>
        <v>6.968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6.9</v>
      </c>
      <c r="G26" s="7">
        <v>7.2</v>
      </c>
      <c r="H26" s="7">
        <v>8.8000000000000007</v>
      </c>
      <c r="I26" s="7">
        <v>7.8</v>
      </c>
      <c r="J26" s="7">
        <v>8</v>
      </c>
      <c r="K26" s="6">
        <f t="shared" si="0"/>
        <v>7.74</v>
      </c>
      <c r="L26" s="6">
        <f t="shared" si="1"/>
        <v>3.0960000000000001</v>
      </c>
      <c r="M26" s="6">
        <v>7</v>
      </c>
      <c r="N26" s="6">
        <f t="shared" si="2"/>
        <v>4.2</v>
      </c>
      <c r="O26" s="6">
        <f t="shared" si="3"/>
        <v>7.2960000000000003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8</v>
      </c>
      <c r="H27" s="7">
        <v>8.8000000000000007</v>
      </c>
      <c r="I27" s="7">
        <v>7.7</v>
      </c>
      <c r="J27" s="7">
        <v>8.3000000000000007</v>
      </c>
      <c r="K27" s="6">
        <f t="shared" si="0"/>
        <v>8.0599999999999987</v>
      </c>
      <c r="L27" s="6">
        <f t="shared" si="1"/>
        <v>3.2239999999999998</v>
      </c>
      <c r="M27" s="6">
        <v>8.6</v>
      </c>
      <c r="N27" s="6">
        <f t="shared" si="2"/>
        <v>5.1599999999999993</v>
      </c>
      <c r="O27" s="6">
        <f t="shared" si="3"/>
        <v>8.3839999999999986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7.6</v>
      </c>
      <c r="G28" s="7">
        <v>8.6</v>
      </c>
      <c r="H28" s="7">
        <v>7.9</v>
      </c>
      <c r="I28" s="7">
        <v>8.6999999999999993</v>
      </c>
      <c r="J28" s="7">
        <v>8.1999999999999993</v>
      </c>
      <c r="K28" s="6">
        <f t="shared" si="0"/>
        <v>8.1999999999999993</v>
      </c>
      <c r="L28" s="6">
        <f t="shared" si="1"/>
        <v>3.28</v>
      </c>
      <c r="M28" s="6">
        <v>7.6</v>
      </c>
      <c r="N28" s="6">
        <f t="shared" si="2"/>
        <v>4.5599999999999996</v>
      </c>
      <c r="O28" s="6">
        <f t="shared" si="3"/>
        <v>7.84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7.9</v>
      </c>
      <c r="G29" s="7">
        <v>8.1</v>
      </c>
      <c r="H29" s="7">
        <v>7.4</v>
      </c>
      <c r="I29" s="7">
        <v>9</v>
      </c>
      <c r="J29" s="7">
        <v>8.6999999999999993</v>
      </c>
      <c r="K29" s="6">
        <f t="shared" si="0"/>
        <v>8.2199999999999989</v>
      </c>
      <c r="L29" s="6">
        <f t="shared" si="1"/>
        <v>3.2879999999999998</v>
      </c>
      <c r="M29" s="6">
        <v>7.8</v>
      </c>
      <c r="N29" s="6">
        <f t="shared" si="2"/>
        <v>4.68</v>
      </c>
      <c r="O29" s="6">
        <f t="shared" si="3"/>
        <v>7.968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8.4</v>
      </c>
      <c r="H30" s="7">
        <v>8</v>
      </c>
      <c r="I30" s="7">
        <v>7.8</v>
      </c>
      <c r="J30" s="7">
        <v>8.5</v>
      </c>
      <c r="K30" s="6">
        <f t="shared" si="0"/>
        <v>8.1399999999999988</v>
      </c>
      <c r="L30" s="6">
        <f t="shared" si="1"/>
        <v>3.2559999999999998</v>
      </c>
      <c r="M30" s="6">
        <v>7</v>
      </c>
      <c r="N30" s="6">
        <f t="shared" si="2"/>
        <v>4.2</v>
      </c>
      <c r="O30" s="6">
        <f t="shared" si="3"/>
        <v>7.4559999999999995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7.4</v>
      </c>
      <c r="G31" s="7">
        <v>7.5</v>
      </c>
      <c r="H31" s="7">
        <v>8.6999999999999993</v>
      </c>
      <c r="I31" s="7">
        <v>8</v>
      </c>
      <c r="J31" s="7">
        <v>8.4</v>
      </c>
      <c r="K31" s="6">
        <f t="shared" si="0"/>
        <v>8</v>
      </c>
      <c r="L31" s="6">
        <f t="shared" si="1"/>
        <v>3.2</v>
      </c>
      <c r="M31" s="6">
        <v>8</v>
      </c>
      <c r="N31" s="6">
        <f t="shared" si="2"/>
        <v>4.8</v>
      </c>
      <c r="O31" s="6">
        <f t="shared" si="3"/>
        <v>8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6.5</v>
      </c>
      <c r="G32" s="7">
        <v>6.5</v>
      </c>
      <c r="H32" s="7">
        <v>6.5</v>
      </c>
      <c r="I32" s="7">
        <v>6.5</v>
      </c>
      <c r="J32" s="7">
        <v>6.5</v>
      </c>
      <c r="K32" s="6">
        <f t="shared" si="0"/>
        <v>6.5</v>
      </c>
      <c r="L32" s="6">
        <f t="shared" si="1"/>
        <v>2.6</v>
      </c>
      <c r="M32" s="6">
        <v>6</v>
      </c>
      <c r="N32" s="6">
        <f t="shared" si="2"/>
        <v>3.5999999999999996</v>
      </c>
      <c r="O32" s="6">
        <f t="shared" si="3"/>
        <v>6.1999999999999993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7</v>
      </c>
      <c r="H33" s="7">
        <v>6.5</v>
      </c>
      <c r="I33" s="7">
        <v>9</v>
      </c>
      <c r="J33" s="7">
        <v>9.5</v>
      </c>
      <c r="K33" s="6">
        <f t="shared" si="0"/>
        <v>7.8</v>
      </c>
      <c r="L33" s="6">
        <f t="shared" si="1"/>
        <v>3.12</v>
      </c>
      <c r="M33" s="6">
        <v>7.4</v>
      </c>
      <c r="N33" s="6">
        <f t="shared" si="2"/>
        <v>4.4400000000000004</v>
      </c>
      <c r="O33" s="6">
        <f t="shared" si="3"/>
        <v>7.5600000000000005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6.5</v>
      </c>
      <c r="H34" s="7">
        <v>7</v>
      </c>
      <c r="I34" s="7">
        <v>7</v>
      </c>
      <c r="J34" s="7">
        <v>7.2</v>
      </c>
      <c r="K34" s="6">
        <f t="shared" si="0"/>
        <v>6.8400000000000007</v>
      </c>
      <c r="L34" s="6">
        <f t="shared" si="1"/>
        <v>2.7360000000000007</v>
      </c>
      <c r="M34" s="6">
        <v>6.2</v>
      </c>
      <c r="N34" s="6">
        <f t="shared" si="2"/>
        <v>3.7199999999999998</v>
      </c>
      <c r="O34" s="6">
        <f t="shared" si="3"/>
        <v>6.4560000000000004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6.7</v>
      </c>
      <c r="G35" s="7">
        <v>6.5</v>
      </c>
      <c r="H35" s="7">
        <v>8</v>
      </c>
      <c r="I35" s="7">
        <v>8</v>
      </c>
      <c r="J35" s="7">
        <v>6.5</v>
      </c>
      <c r="K35" s="6">
        <f t="shared" si="0"/>
        <v>7.1400000000000006</v>
      </c>
      <c r="L35" s="6">
        <f t="shared" si="1"/>
        <v>2.8560000000000003</v>
      </c>
      <c r="M35" s="6">
        <v>6</v>
      </c>
      <c r="N35" s="6">
        <f t="shared" si="2"/>
        <v>3.5999999999999996</v>
      </c>
      <c r="O35" s="6">
        <f t="shared" si="3"/>
        <v>6.4559999999999995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6.7</v>
      </c>
      <c r="H36" s="7">
        <v>6.5</v>
      </c>
      <c r="I36" s="7">
        <v>8</v>
      </c>
      <c r="J36" s="7">
        <v>7.2</v>
      </c>
      <c r="K36" s="6">
        <f t="shared" si="0"/>
        <v>6.9799999999999995</v>
      </c>
      <c r="L36" s="6">
        <f t="shared" si="1"/>
        <v>2.7919999999999998</v>
      </c>
      <c r="M36" s="6">
        <v>6</v>
      </c>
      <c r="N36" s="6">
        <f t="shared" si="2"/>
        <v>3.5999999999999996</v>
      </c>
      <c r="O36" s="6">
        <f t="shared" si="3"/>
        <v>6.3919999999999995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6.9</v>
      </c>
      <c r="H37" s="7">
        <v>6.7</v>
      </c>
      <c r="I37" s="7">
        <v>7.5</v>
      </c>
      <c r="J37" s="7">
        <v>6.5</v>
      </c>
      <c r="K37" s="6">
        <f t="shared" si="0"/>
        <v>6.82</v>
      </c>
      <c r="L37" s="6">
        <f t="shared" si="1"/>
        <v>2.7280000000000002</v>
      </c>
      <c r="M37" s="6">
        <v>6</v>
      </c>
      <c r="N37" s="6">
        <f t="shared" si="2"/>
        <v>3.5999999999999996</v>
      </c>
      <c r="O37" s="6">
        <f t="shared" si="3"/>
        <v>6.3279999999999994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6.7</v>
      </c>
      <c r="H38" s="7">
        <v>6.5</v>
      </c>
      <c r="I38" s="7">
        <v>9</v>
      </c>
      <c r="J38" s="7">
        <v>6.6</v>
      </c>
      <c r="K38" s="6">
        <f t="shared" si="0"/>
        <v>7.06</v>
      </c>
      <c r="L38" s="6">
        <f t="shared" si="1"/>
        <v>2.8239999999999998</v>
      </c>
      <c r="M38" s="6">
        <v>6</v>
      </c>
      <c r="N38" s="6">
        <f t="shared" si="2"/>
        <v>3.5999999999999996</v>
      </c>
      <c r="O38" s="6">
        <f t="shared" si="3"/>
        <v>6.4239999999999995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6.8</v>
      </c>
      <c r="H39" s="7">
        <v>9</v>
      </c>
      <c r="I39" s="7">
        <v>8</v>
      </c>
      <c r="J39" s="7">
        <v>6.5</v>
      </c>
      <c r="K39" s="6">
        <f t="shared" si="0"/>
        <v>7.3599999999999994</v>
      </c>
      <c r="L39" s="6">
        <f t="shared" si="1"/>
        <v>2.944</v>
      </c>
      <c r="M39" s="6">
        <v>6</v>
      </c>
      <c r="N39" s="6">
        <f t="shared" si="2"/>
        <v>3.5999999999999996</v>
      </c>
      <c r="O39" s="6">
        <f t="shared" si="3"/>
        <v>6.5439999999999996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6.7</v>
      </c>
      <c r="G40" s="7">
        <v>7</v>
      </c>
      <c r="H40" s="7">
        <v>8</v>
      </c>
      <c r="I40" s="7">
        <v>8</v>
      </c>
      <c r="J40" s="7">
        <v>7</v>
      </c>
      <c r="K40" s="6">
        <f t="shared" si="0"/>
        <v>7.3400000000000007</v>
      </c>
      <c r="L40" s="6">
        <f t="shared" si="1"/>
        <v>2.9360000000000004</v>
      </c>
      <c r="M40" s="6">
        <v>6</v>
      </c>
      <c r="N40" s="6">
        <f t="shared" si="2"/>
        <v>3.5999999999999996</v>
      </c>
      <c r="O40" s="6">
        <f t="shared" si="3"/>
        <v>6.5359999999999996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6.5</v>
      </c>
      <c r="H41" s="7">
        <v>6.5</v>
      </c>
      <c r="I41" s="7">
        <v>7</v>
      </c>
      <c r="J41" s="7">
        <v>6.5</v>
      </c>
      <c r="K41" s="6">
        <f t="shared" si="0"/>
        <v>6.6</v>
      </c>
      <c r="L41" s="6">
        <f t="shared" si="1"/>
        <v>2.64</v>
      </c>
      <c r="M41" s="6">
        <v>6</v>
      </c>
      <c r="N41" s="6">
        <f t="shared" si="2"/>
        <v>3.5999999999999996</v>
      </c>
      <c r="O41" s="6">
        <f t="shared" si="3"/>
        <v>6.24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6.8</v>
      </c>
      <c r="H42" s="7">
        <v>8</v>
      </c>
      <c r="I42" s="7">
        <v>7.9</v>
      </c>
      <c r="J42" s="7">
        <v>7</v>
      </c>
      <c r="K42" s="6">
        <f t="shared" si="0"/>
        <v>7.24</v>
      </c>
      <c r="L42" s="6">
        <f t="shared" si="1"/>
        <v>2.8960000000000004</v>
      </c>
      <c r="M42" s="6">
        <v>6</v>
      </c>
      <c r="N42" s="6">
        <f t="shared" si="2"/>
        <v>3.5999999999999996</v>
      </c>
      <c r="O42" s="6">
        <f t="shared" si="3"/>
        <v>6.4960000000000004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</v>
      </c>
      <c r="G43" s="7">
        <v>6.9</v>
      </c>
      <c r="H43" s="7">
        <v>6.7</v>
      </c>
      <c r="I43" s="7">
        <v>7</v>
      </c>
      <c r="J43" s="7">
        <v>6.5</v>
      </c>
      <c r="K43" s="6">
        <f t="shared" si="0"/>
        <v>6.82</v>
      </c>
      <c r="L43" s="6">
        <f t="shared" si="1"/>
        <v>2.7280000000000002</v>
      </c>
      <c r="M43" s="6">
        <v>6</v>
      </c>
      <c r="N43" s="6">
        <f t="shared" si="2"/>
        <v>3.5999999999999996</v>
      </c>
      <c r="O43" s="6">
        <f t="shared" si="3"/>
        <v>6.3279999999999994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6.5</v>
      </c>
      <c r="G44" s="7">
        <v>7</v>
      </c>
      <c r="H44" s="7">
        <v>8</v>
      </c>
      <c r="I44" s="7">
        <v>8.5</v>
      </c>
      <c r="J44" s="7">
        <v>7.5</v>
      </c>
      <c r="K44" s="6">
        <f t="shared" si="0"/>
        <v>7.5</v>
      </c>
      <c r="L44" s="6">
        <f t="shared" si="1"/>
        <v>3</v>
      </c>
      <c r="M44" s="6">
        <v>6</v>
      </c>
      <c r="N44" s="6">
        <f t="shared" si="2"/>
        <v>3.5999999999999996</v>
      </c>
      <c r="O44" s="6">
        <f t="shared" si="3"/>
        <v>6.6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7.7</v>
      </c>
      <c r="G45" s="7">
        <v>6.7</v>
      </c>
      <c r="H45" s="7">
        <v>6.9</v>
      </c>
      <c r="I45" s="7">
        <v>9.5</v>
      </c>
      <c r="J45" s="7">
        <v>7</v>
      </c>
      <c r="K45" s="6">
        <f t="shared" si="0"/>
        <v>7.56</v>
      </c>
      <c r="L45" s="6">
        <f t="shared" si="1"/>
        <v>3.024</v>
      </c>
      <c r="M45" s="6">
        <v>6</v>
      </c>
      <c r="N45" s="6">
        <f t="shared" si="2"/>
        <v>3.5999999999999996</v>
      </c>
      <c r="O45" s="6">
        <f t="shared" si="3"/>
        <v>6.6239999999999997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6.8</v>
      </c>
      <c r="H46" s="7">
        <v>8</v>
      </c>
      <c r="I46" s="7">
        <v>7</v>
      </c>
      <c r="J46" s="7">
        <v>6.8</v>
      </c>
      <c r="K46" s="6">
        <f t="shared" si="0"/>
        <v>7.0200000000000005</v>
      </c>
      <c r="L46" s="6">
        <f t="shared" si="1"/>
        <v>2.8080000000000003</v>
      </c>
      <c r="M46" s="6">
        <v>6</v>
      </c>
      <c r="N46" s="6">
        <f t="shared" si="2"/>
        <v>3.5999999999999996</v>
      </c>
      <c r="O46" s="6">
        <f t="shared" si="3"/>
        <v>6.4079999999999995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6.5</v>
      </c>
      <c r="G47" s="7">
        <v>7</v>
      </c>
      <c r="H47" s="7">
        <v>7.5</v>
      </c>
      <c r="I47" s="7">
        <v>8</v>
      </c>
      <c r="J47" s="7">
        <v>6.5</v>
      </c>
      <c r="K47" s="6">
        <f t="shared" si="0"/>
        <v>7.1</v>
      </c>
      <c r="L47" s="6">
        <f t="shared" si="1"/>
        <v>2.84</v>
      </c>
      <c r="M47" s="6">
        <v>6</v>
      </c>
      <c r="N47" s="6">
        <f t="shared" si="2"/>
        <v>3.5999999999999996</v>
      </c>
      <c r="O47" s="6">
        <f t="shared" si="3"/>
        <v>6.4399999999999995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8.1999999999999993</v>
      </c>
      <c r="I48" s="7">
        <v>7.5</v>
      </c>
      <c r="J48" s="7">
        <v>6.5</v>
      </c>
      <c r="K48" s="6">
        <f t="shared" si="0"/>
        <v>6.9599999999999991</v>
      </c>
      <c r="L48" s="6">
        <f t="shared" si="1"/>
        <v>2.7839999999999998</v>
      </c>
      <c r="M48" s="6">
        <v>6</v>
      </c>
      <c r="N48" s="6">
        <f t="shared" si="2"/>
        <v>3.5999999999999996</v>
      </c>
      <c r="O48" s="6">
        <f t="shared" si="3"/>
        <v>6.3839999999999995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7</v>
      </c>
      <c r="H49" s="7">
        <v>8</v>
      </c>
      <c r="I49" s="7">
        <v>7</v>
      </c>
      <c r="J49" s="7">
        <v>6.5</v>
      </c>
      <c r="K49" s="6">
        <f t="shared" si="0"/>
        <v>7</v>
      </c>
      <c r="L49" s="6">
        <f t="shared" si="1"/>
        <v>2.8000000000000003</v>
      </c>
      <c r="M49" s="6">
        <v>6</v>
      </c>
      <c r="N49" s="6">
        <f t="shared" si="2"/>
        <v>3.5999999999999996</v>
      </c>
      <c r="O49" s="6">
        <f t="shared" si="3"/>
        <v>6.4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6.5</v>
      </c>
      <c r="I50" s="7">
        <v>5.9</v>
      </c>
      <c r="J50" s="7">
        <v>7.5</v>
      </c>
      <c r="K50" s="6">
        <f t="shared" si="0"/>
        <v>6.38</v>
      </c>
      <c r="L50" s="6">
        <f t="shared" si="1"/>
        <v>2.552</v>
      </c>
      <c r="M50" s="6">
        <v>6</v>
      </c>
      <c r="N50" s="6">
        <f t="shared" si="2"/>
        <v>3.5999999999999996</v>
      </c>
      <c r="O50" s="6">
        <f t="shared" si="3"/>
        <v>6.1519999999999992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8.5</v>
      </c>
      <c r="I51" s="7">
        <v>9</v>
      </c>
      <c r="J51" s="7">
        <v>6.9</v>
      </c>
      <c r="K51" s="6">
        <f t="shared" si="0"/>
        <v>7.2799999999999994</v>
      </c>
      <c r="L51" s="6">
        <f t="shared" si="1"/>
        <v>2.9119999999999999</v>
      </c>
      <c r="M51" s="6">
        <v>6</v>
      </c>
      <c r="N51" s="6">
        <f t="shared" si="2"/>
        <v>3.5999999999999996</v>
      </c>
      <c r="O51" s="6">
        <f t="shared" si="3"/>
        <v>6.5119999999999996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6.7</v>
      </c>
      <c r="G52" s="7">
        <v>7.4</v>
      </c>
      <c r="H52" s="7">
        <v>9.5</v>
      </c>
      <c r="I52" s="7">
        <v>9.5</v>
      </c>
      <c r="J52" s="7">
        <v>7.7</v>
      </c>
      <c r="K52" s="6">
        <f t="shared" si="0"/>
        <v>8.16</v>
      </c>
      <c r="L52" s="6">
        <f t="shared" si="1"/>
        <v>3.2640000000000002</v>
      </c>
      <c r="M52" s="6">
        <v>6</v>
      </c>
      <c r="N52" s="6">
        <f t="shared" si="2"/>
        <v>3.5999999999999996</v>
      </c>
      <c r="O52" s="6">
        <f t="shared" si="3"/>
        <v>6.8639999999999999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6.8</v>
      </c>
      <c r="H53" s="7">
        <v>6.7</v>
      </c>
      <c r="I53" s="7">
        <v>7.5</v>
      </c>
      <c r="J53" s="7">
        <v>6.5</v>
      </c>
      <c r="K53" s="6">
        <f t="shared" si="0"/>
        <v>6.8</v>
      </c>
      <c r="L53" s="6">
        <f t="shared" si="1"/>
        <v>2.72</v>
      </c>
      <c r="M53" s="6">
        <v>6.2</v>
      </c>
      <c r="N53" s="6">
        <f t="shared" si="2"/>
        <v>3.7199999999999998</v>
      </c>
      <c r="O53" s="6">
        <f t="shared" si="3"/>
        <v>6.4399999999999995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7.3</v>
      </c>
      <c r="H54" s="7">
        <v>6.7</v>
      </c>
      <c r="I54" s="7">
        <v>9.5</v>
      </c>
      <c r="J54" s="7">
        <v>7.5</v>
      </c>
      <c r="K54" s="6">
        <f t="shared" si="0"/>
        <v>7.5</v>
      </c>
      <c r="L54" s="6">
        <f t="shared" si="1"/>
        <v>3</v>
      </c>
      <c r="M54" s="6">
        <v>6</v>
      </c>
      <c r="N54" s="6">
        <f t="shared" si="2"/>
        <v>3.5999999999999996</v>
      </c>
      <c r="O54" s="6">
        <f t="shared" si="3"/>
        <v>6.6</v>
      </c>
    </row>
  </sheetData>
  <sheetProtection algorithmName="SHA-512" hashValue="znaShb0XhnB2fobnqQmhmdxU2T+I3xGmw3GuuOV9Lh2uutRZ7jdswppH0+uISOETUkEpRY41AjX2hW1LvZF9ig==" saltValue="BIvUAY4rRPRpg+pfaWGM2Q==" spinCount="100000" sheet="1" objects="1" scenarios="1"/>
  <protectedRanges>
    <protectedRange sqref="F9:J54 M9:M54" name="tempat nilai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100" zoomScaleSheetLayoutView="85" workbookViewId="0">
      <selection activeCell="M9" sqref="M9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50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</v>
      </c>
      <c r="G9" s="7">
        <v>8.5</v>
      </c>
      <c r="H9" s="7">
        <v>9.1</v>
      </c>
      <c r="I9" s="7">
        <v>8.5</v>
      </c>
      <c r="J9" s="7">
        <v>8.4</v>
      </c>
      <c r="K9" s="6">
        <f t="shared" ref="K9:K54" si="0">AVERAGE(F9:J9)</f>
        <v>8.3000000000000007</v>
      </c>
      <c r="L9" s="6">
        <f t="shared" ref="L9:L54" si="1">40%*K9</f>
        <v>3.3200000000000003</v>
      </c>
      <c r="M9" s="6">
        <v>7.8</v>
      </c>
      <c r="N9" s="6">
        <f t="shared" ref="N9:N54" si="2">60%*M9</f>
        <v>4.68</v>
      </c>
      <c r="O9" s="6">
        <f t="shared" ref="O9:O54" si="3">N9+L9</f>
        <v>8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7.3</v>
      </c>
      <c r="G10" s="7">
        <v>7.7</v>
      </c>
      <c r="H10" s="7">
        <v>7.6</v>
      </c>
      <c r="I10" s="7">
        <v>7.8</v>
      </c>
      <c r="J10" s="7">
        <v>8.4</v>
      </c>
      <c r="K10" s="6">
        <f t="shared" si="0"/>
        <v>7.7600000000000007</v>
      </c>
      <c r="L10" s="6">
        <f t="shared" si="1"/>
        <v>3.1040000000000005</v>
      </c>
      <c r="M10" s="6">
        <v>6.2</v>
      </c>
      <c r="N10" s="6">
        <f t="shared" si="2"/>
        <v>3.7199999999999998</v>
      </c>
      <c r="O10" s="6">
        <f t="shared" si="3"/>
        <v>6.8239999999999998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7.1</v>
      </c>
      <c r="H11" s="7">
        <v>8</v>
      </c>
      <c r="I11" s="7">
        <v>9</v>
      </c>
      <c r="J11" s="7">
        <v>8.4</v>
      </c>
      <c r="K11" s="6">
        <f t="shared" si="0"/>
        <v>7.9</v>
      </c>
      <c r="L11" s="6">
        <f t="shared" si="1"/>
        <v>3.16</v>
      </c>
      <c r="M11" s="6">
        <v>8.1999999999999993</v>
      </c>
      <c r="N11" s="6">
        <f t="shared" si="2"/>
        <v>4.919999999999999</v>
      </c>
      <c r="O11" s="6">
        <f t="shared" si="3"/>
        <v>8.0799999999999983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6.5</v>
      </c>
      <c r="G12" s="7">
        <v>6.5</v>
      </c>
      <c r="H12" s="7">
        <v>7.6</v>
      </c>
      <c r="I12" s="7">
        <v>7.7</v>
      </c>
      <c r="J12" s="7">
        <v>8</v>
      </c>
      <c r="K12" s="6">
        <f t="shared" si="0"/>
        <v>7.26</v>
      </c>
      <c r="L12" s="6">
        <f t="shared" si="1"/>
        <v>2.9039999999999999</v>
      </c>
      <c r="M12" s="6">
        <v>7</v>
      </c>
      <c r="N12" s="6">
        <f t="shared" si="2"/>
        <v>4.2</v>
      </c>
      <c r="O12" s="6">
        <f t="shared" si="3"/>
        <v>7.1040000000000001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7.5</v>
      </c>
      <c r="G13" s="7">
        <v>7.8</v>
      </c>
      <c r="H13" s="7">
        <v>8.1</v>
      </c>
      <c r="I13" s="7">
        <v>8.1</v>
      </c>
      <c r="J13" s="7">
        <v>9.3000000000000007</v>
      </c>
      <c r="K13" s="6">
        <f t="shared" si="0"/>
        <v>8.16</v>
      </c>
      <c r="L13" s="6">
        <f t="shared" si="1"/>
        <v>3.2640000000000002</v>
      </c>
      <c r="M13" s="6">
        <v>8</v>
      </c>
      <c r="N13" s="6">
        <f t="shared" si="2"/>
        <v>4.8</v>
      </c>
      <c r="O13" s="6">
        <f t="shared" si="3"/>
        <v>8.0640000000000001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6.5</v>
      </c>
      <c r="G14" s="7">
        <v>7.2</v>
      </c>
      <c r="H14" s="7">
        <v>7.8</v>
      </c>
      <c r="I14" s="7">
        <v>7.9</v>
      </c>
      <c r="J14" s="7">
        <v>8.1999999999999993</v>
      </c>
      <c r="K14" s="6">
        <f t="shared" si="0"/>
        <v>7.5199999999999987</v>
      </c>
      <c r="L14" s="6">
        <f t="shared" si="1"/>
        <v>3.0079999999999996</v>
      </c>
      <c r="M14" s="6">
        <v>6</v>
      </c>
      <c r="N14" s="6">
        <f t="shared" si="2"/>
        <v>3.5999999999999996</v>
      </c>
      <c r="O14" s="6">
        <f t="shared" si="3"/>
        <v>6.6079999999999988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7.7</v>
      </c>
      <c r="H15" s="7">
        <v>7.8</v>
      </c>
      <c r="I15" s="7">
        <v>7.5</v>
      </c>
      <c r="J15" s="7">
        <v>8.5</v>
      </c>
      <c r="K15" s="6">
        <f t="shared" si="0"/>
        <v>7.6</v>
      </c>
      <c r="L15" s="6">
        <f t="shared" si="1"/>
        <v>3.04</v>
      </c>
      <c r="M15" s="6">
        <v>6.4</v>
      </c>
      <c r="N15" s="6">
        <f t="shared" si="2"/>
        <v>3.84</v>
      </c>
      <c r="O15" s="6">
        <f t="shared" si="3"/>
        <v>6.88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8.5</v>
      </c>
      <c r="H16" s="7">
        <v>8.5</v>
      </c>
      <c r="I16" s="7">
        <v>9</v>
      </c>
      <c r="J16" s="7">
        <v>9.1</v>
      </c>
      <c r="K16" s="6">
        <f t="shared" si="0"/>
        <v>8.42</v>
      </c>
      <c r="L16" s="6">
        <f t="shared" si="1"/>
        <v>3.3680000000000003</v>
      </c>
      <c r="M16" s="6">
        <v>7.2</v>
      </c>
      <c r="N16" s="6">
        <f t="shared" si="2"/>
        <v>4.32</v>
      </c>
      <c r="O16" s="6">
        <f t="shared" si="3"/>
        <v>7.6880000000000006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6.5</v>
      </c>
      <c r="G17" s="7">
        <v>6.9</v>
      </c>
      <c r="H17" s="7">
        <v>8.5</v>
      </c>
      <c r="I17" s="7">
        <v>8</v>
      </c>
      <c r="J17" s="7">
        <v>7.9</v>
      </c>
      <c r="K17" s="6">
        <f t="shared" si="0"/>
        <v>7.56</v>
      </c>
      <c r="L17" s="6">
        <f t="shared" si="1"/>
        <v>3.024</v>
      </c>
      <c r="M17" s="6">
        <v>7.2</v>
      </c>
      <c r="N17" s="6">
        <f t="shared" si="2"/>
        <v>4.32</v>
      </c>
      <c r="O17" s="6">
        <f t="shared" si="3"/>
        <v>7.3440000000000003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8.1999999999999993</v>
      </c>
      <c r="G18" s="7">
        <v>8.5</v>
      </c>
      <c r="H18" s="7">
        <v>8.5</v>
      </c>
      <c r="I18" s="7">
        <v>9.5</v>
      </c>
      <c r="J18" s="7">
        <v>9.1</v>
      </c>
      <c r="K18" s="6">
        <f t="shared" si="0"/>
        <v>8.7600000000000016</v>
      </c>
      <c r="L18" s="6">
        <f t="shared" si="1"/>
        <v>3.5040000000000009</v>
      </c>
      <c r="M18" s="6">
        <v>8.1999999999999993</v>
      </c>
      <c r="N18" s="6">
        <f t="shared" si="2"/>
        <v>4.919999999999999</v>
      </c>
      <c r="O18" s="6">
        <f t="shared" si="3"/>
        <v>8.4239999999999995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8.1999999999999993</v>
      </c>
      <c r="G19" s="7">
        <v>7.6</v>
      </c>
      <c r="H19" s="7">
        <v>9.3000000000000007</v>
      </c>
      <c r="I19" s="7">
        <v>8.5</v>
      </c>
      <c r="J19" s="7">
        <v>8.8000000000000007</v>
      </c>
      <c r="K19" s="6">
        <f t="shared" si="0"/>
        <v>8.48</v>
      </c>
      <c r="L19" s="6">
        <f t="shared" si="1"/>
        <v>3.3920000000000003</v>
      </c>
      <c r="M19" s="6">
        <v>8.4</v>
      </c>
      <c r="N19" s="6">
        <f t="shared" si="2"/>
        <v>5.04</v>
      </c>
      <c r="O19" s="6">
        <f t="shared" si="3"/>
        <v>8.4320000000000004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7.6</v>
      </c>
      <c r="G20" s="7">
        <v>7.8</v>
      </c>
      <c r="H20" s="7">
        <v>8.4</v>
      </c>
      <c r="I20" s="7">
        <v>8</v>
      </c>
      <c r="J20" s="7">
        <v>9.1999999999999993</v>
      </c>
      <c r="K20" s="6">
        <f t="shared" si="0"/>
        <v>8.1999999999999993</v>
      </c>
      <c r="L20" s="6">
        <f t="shared" si="1"/>
        <v>3.28</v>
      </c>
      <c r="M20" s="6">
        <v>8</v>
      </c>
      <c r="N20" s="6">
        <f t="shared" si="2"/>
        <v>4.8</v>
      </c>
      <c r="O20" s="6">
        <f t="shared" si="3"/>
        <v>8.08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8.1999999999999993</v>
      </c>
      <c r="G21" s="7">
        <v>7.5</v>
      </c>
      <c r="H21" s="7">
        <v>8.1999999999999993</v>
      </c>
      <c r="I21" s="7">
        <v>9.1</v>
      </c>
      <c r="J21" s="7">
        <v>9.3000000000000007</v>
      </c>
      <c r="K21" s="6">
        <f t="shared" si="0"/>
        <v>8.4599999999999991</v>
      </c>
      <c r="L21" s="6">
        <f t="shared" si="1"/>
        <v>3.3839999999999999</v>
      </c>
      <c r="M21" s="6">
        <v>8.1999999999999993</v>
      </c>
      <c r="N21" s="6">
        <f t="shared" si="2"/>
        <v>4.919999999999999</v>
      </c>
      <c r="O21" s="6">
        <f t="shared" si="3"/>
        <v>8.3039999999999985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7.2</v>
      </c>
      <c r="G22" s="7">
        <v>7.5</v>
      </c>
      <c r="H22" s="7">
        <v>7.9</v>
      </c>
      <c r="I22" s="7">
        <v>8.3000000000000007</v>
      </c>
      <c r="J22" s="7">
        <v>7.9</v>
      </c>
      <c r="K22" s="6">
        <f t="shared" si="0"/>
        <v>7.7600000000000007</v>
      </c>
      <c r="L22" s="6">
        <f t="shared" si="1"/>
        <v>3.1040000000000005</v>
      </c>
      <c r="M22" s="6">
        <v>7.6</v>
      </c>
      <c r="N22" s="6">
        <f t="shared" si="2"/>
        <v>4.5599999999999996</v>
      </c>
      <c r="O22" s="6">
        <f t="shared" si="3"/>
        <v>7.6639999999999997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6.5</v>
      </c>
      <c r="G23" s="7">
        <v>6.7</v>
      </c>
      <c r="H23" s="7">
        <v>8.3000000000000007</v>
      </c>
      <c r="I23" s="7">
        <v>7.8</v>
      </c>
      <c r="J23" s="7">
        <v>8.1999999999999993</v>
      </c>
      <c r="K23" s="6">
        <f t="shared" si="0"/>
        <v>7.5</v>
      </c>
      <c r="L23" s="6">
        <f t="shared" si="1"/>
        <v>3</v>
      </c>
      <c r="M23" s="6">
        <v>6</v>
      </c>
      <c r="N23" s="6">
        <f t="shared" si="2"/>
        <v>3.5999999999999996</v>
      </c>
      <c r="O23" s="6">
        <f t="shared" si="3"/>
        <v>6.6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6.9</v>
      </c>
      <c r="G24" s="7">
        <v>7.5</v>
      </c>
      <c r="H24" s="7">
        <v>8.8000000000000007</v>
      </c>
      <c r="I24" s="7">
        <v>8.3000000000000007</v>
      </c>
      <c r="J24" s="7">
        <v>8.4</v>
      </c>
      <c r="K24" s="6">
        <f t="shared" si="0"/>
        <v>7.9800000000000013</v>
      </c>
      <c r="L24" s="6">
        <f t="shared" si="1"/>
        <v>3.1920000000000006</v>
      </c>
      <c r="M24" s="6">
        <v>7</v>
      </c>
      <c r="N24" s="6">
        <f t="shared" si="2"/>
        <v>4.2</v>
      </c>
      <c r="O24" s="6">
        <f t="shared" si="3"/>
        <v>7.3920000000000012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7.7</v>
      </c>
      <c r="G25" s="7">
        <v>7.7</v>
      </c>
      <c r="H25" s="7">
        <v>8.9</v>
      </c>
      <c r="I25" s="7">
        <v>8.9</v>
      </c>
      <c r="J25" s="7">
        <v>8</v>
      </c>
      <c r="K25" s="6">
        <f t="shared" si="0"/>
        <v>8.24</v>
      </c>
      <c r="L25" s="6">
        <f t="shared" si="1"/>
        <v>3.2960000000000003</v>
      </c>
      <c r="M25" s="6">
        <v>6.8</v>
      </c>
      <c r="N25" s="6">
        <f t="shared" si="2"/>
        <v>4.08</v>
      </c>
      <c r="O25" s="6">
        <f t="shared" si="3"/>
        <v>7.3760000000000003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7.4</v>
      </c>
      <c r="G26" s="7">
        <v>7.4</v>
      </c>
      <c r="H26" s="7">
        <v>8.5</v>
      </c>
      <c r="I26" s="7">
        <v>7.9</v>
      </c>
      <c r="J26" s="7">
        <v>8.6999999999999993</v>
      </c>
      <c r="K26" s="6">
        <f t="shared" si="0"/>
        <v>7.9800000000000013</v>
      </c>
      <c r="L26" s="6">
        <f t="shared" si="1"/>
        <v>3.1920000000000006</v>
      </c>
      <c r="M26" s="6">
        <v>7.4</v>
      </c>
      <c r="N26" s="6">
        <f t="shared" si="2"/>
        <v>4.4400000000000004</v>
      </c>
      <c r="O26" s="6">
        <f t="shared" si="3"/>
        <v>7.6320000000000014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6.8</v>
      </c>
      <c r="G27" s="7">
        <v>8.1999999999999993</v>
      </c>
      <c r="H27" s="7">
        <v>8.1999999999999993</v>
      </c>
      <c r="I27" s="7">
        <v>6.5</v>
      </c>
      <c r="J27" s="7">
        <v>8.8000000000000007</v>
      </c>
      <c r="K27" s="6">
        <f t="shared" si="0"/>
        <v>7.7</v>
      </c>
      <c r="L27" s="6">
        <f t="shared" si="1"/>
        <v>3.08</v>
      </c>
      <c r="M27" s="6">
        <v>7</v>
      </c>
      <c r="N27" s="6">
        <f t="shared" si="2"/>
        <v>4.2</v>
      </c>
      <c r="O27" s="6">
        <f t="shared" si="3"/>
        <v>7.28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8.6</v>
      </c>
      <c r="G28" s="7">
        <v>7.3</v>
      </c>
      <c r="H28" s="7">
        <v>9.1</v>
      </c>
      <c r="I28" s="7">
        <v>8</v>
      </c>
      <c r="J28" s="7">
        <v>8.9</v>
      </c>
      <c r="K28" s="6">
        <f t="shared" si="0"/>
        <v>8.379999999999999</v>
      </c>
      <c r="L28" s="6">
        <f t="shared" si="1"/>
        <v>3.3519999999999999</v>
      </c>
      <c r="M28" s="6">
        <v>7.8</v>
      </c>
      <c r="N28" s="6">
        <f t="shared" si="2"/>
        <v>4.68</v>
      </c>
      <c r="O28" s="6">
        <f t="shared" si="3"/>
        <v>8.032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7.2</v>
      </c>
      <c r="G29" s="7">
        <v>8.1</v>
      </c>
      <c r="H29" s="7">
        <v>8.8000000000000007</v>
      </c>
      <c r="I29" s="7">
        <v>9</v>
      </c>
      <c r="J29" s="7">
        <v>8.6999999999999993</v>
      </c>
      <c r="K29" s="6">
        <f t="shared" si="0"/>
        <v>8.36</v>
      </c>
      <c r="L29" s="6">
        <f t="shared" si="1"/>
        <v>3.3439999999999999</v>
      </c>
      <c r="M29" s="6">
        <v>7.8</v>
      </c>
      <c r="N29" s="6">
        <f t="shared" si="2"/>
        <v>4.68</v>
      </c>
      <c r="O29" s="6">
        <f t="shared" si="3"/>
        <v>8.0239999999999991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</v>
      </c>
      <c r="G30" s="7">
        <v>7.3</v>
      </c>
      <c r="H30" s="7">
        <v>8.6999999999999993</v>
      </c>
      <c r="I30" s="7">
        <v>7.9</v>
      </c>
      <c r="J30" s="7">
        <v>9.3000000000000007</v>
      </c>
      <c r="K30" s="6">
        <f t="shared" si="0"/>
        <v>8.0400000000000009</v>
      </c>
      <c r="L30" s="6">
        <f t="shared" si="1"/>
        <v>3.2160000000000006</v>
      </c>
      <c r="M30" s="6">
        <v>7</v>
      </c>
      <c r="N30" s="6">
        <f t="shared" si="2"/>
        <v>4.2</v>
      </c>
      <c r="O30" s="6">
        <f t="shared" si="3"/>
        <v>7.4160000000000004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</v>
      </c>
      <c r="G31" s="7">
        <v>8.1</v>
      </c>
      <c r="H31" s="7">
        <v>8.1999999999999993</v>
      </c>
      <c r="I31" s="7">
        <v>8.1</v>
      </c>
      <c r="J31" s="7">
        <v>8.9</v>
      </c>
      <c r="K31" s="6">
        <f t="shared" si="0"/>
        <v>8.0599999999999987</v>
      </c>
      <c r="L31" s="6">
        <f t="shared" si="1"/>
        <v>3.2239999999999998</v>
      </c>
      <c r="M31" s="6">
        <v>6.2</v>
      </c>
      <c r="N31" s="6">
        <f t="shared" si="2"/>
        <v>3.7199999999999998</v>
      </c>
      <c r="O31" s="6">
        <f t="shared" si="3"/>
        <v>6.9439999999999991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6.5</v>
      </c>
      <c r="G32" s="7">
        <v>6.5</v>
      </c>
      <c r="H32" s="7">
        <v>6.9</v>
      </c>
      <c r="I32" s="7">
        <v>6.5</v>
      </c>
      <c r="J32" s="7">
        <v>6.5</v>
      </c>
      <c r="K32" s="6">
        <f t="shared" si="0"/>
        <v>6.58</v>
      </c>
      <c r="L32" s="6">
        <f t="shared" si="1"/>
        <v>2.6320000000000001</v>
      </c>
      <c r="M32" s="6">
        <v>6</v>
      </c>
      <c r="N32" s="6">
        <f t="shared" si="2"/>
        <v>3.5999999999999996</v>
      </c>
      <c r="O32" s="6">
        <f t="shared" si="3"/>
        <v>6.2319999999999993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6.6</v>
      </c>
      <c r="H33" s="7">
        <v>9.1999999999999993</v>
      </c>
      <c r="I33" s="7">
        <v>9</v>
      </c>
      <c r="J33" s="7">
        <v>8.6</v>
      </c>
      <c r="K33" s="6">
        <f t="shared" si="0"/>
        <v>7.9799999999999995</v>
      </c>
      <c r="L33" s="6">
        <f t="shared" si="1"/>
        <v>3.1920000000000002</v>
      </c>
      <c r="M33" s="6">
        <v>7.6</v>
      </c>
      <c r="N33" s="6">
        <f t="shared" si="2"/>
        <v>4.5599999999999996</v>
      </c>
      <c r="O33" s="6">
        <f t="shared" si="3"/>
        <v>7.7519999999999998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6.6</v>
      </c>
      <c r="H34" s="7">
        <v>7.5</v>
      </c>
      <c r="I34" s="7">
        <v>6.7</v>
      </c>
      <c r="J34" s="7">
        <v>7.6</v>
      </c>
      <c r="K34" s="6">
        <f t="shared" si="0"/>
        <v>6.9799999999999995</v>
      </c>
      <c r="L34" s="6">
        <f t="shared" si="1"/>
        <v>2.7919999999999998</v>
      </c>
      <c r="M34" s="6">
        <v>6</v>
      </c>
      <c r="N34" s="6">
        <f t="shared" si="2"/>
        <v>3.5999999999999996</v>
      </c>
      <c r="O34" s="6">
        <f t="shared" si="3"/>
        <v>6.3919999999999995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6.5</v>
      </c>
      <c r="G35" s="7">
        <v>6.8</v>
      </c>
      <c r="H35" s="7">
        <v>8</v>
      </c>
      <c r="I35" s="7">
        <v>7.2</v>
      </c>
      <c r="J35" s="7">
        <v>7.3</v>
      </c>
      <c r="K35" s="6">
        <f t="shared" si="0"/>
        <v>7.1599999999999993</v>
      </c>
      <c r="L35" s="6">
        <f t="shared" si="1"/>
        <v>2.8639999999999999</v>
      </c>
      <c r="M35" s="6">
        <v>6</v>
      </c>
      <c r="N35" s="6">
        <f t="shared" si="2"/>
        <v>3.5999999999999996</v>
      </c>
      <c r="O35" s="6">
        <f t="shared" si="3"/>
        <v>6.4639999999999995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6.5</v>
      </c>
      <c r="G36" s="7">
        <v>6.6</v>
      </c>
      <c r="H36" s="7">
        <v>8.5</v>
      </c>
      <c r="I36" s="7">
        <v>7</v>
      </c>
      <c r="J36" s="7">
        <v>8.4</v>
      </c>
      <c r="K36" s="6">
        <f t="shared" si="0"/>
        <v>7.4</v>
      </c>
      <c r="L36" s="6">
        <f t="shared" si="1"/>
        <v>2.9600000000000004</v>
      </c>
      <c r="M36" s="6">
        <v>6</v>
      </c>
      <c r="N36" s="6">
        <f t="shared" si="2"/>
        <v>3.5999999999999996</v>
      </c>
      <c r="O36" s="6">
        <f t="shared" si="3"/>
        <v>6.5600000000000005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8.1</v>
      </c>
      <c r="I37" s="7">
        <v>6.7</v>
      </c>
      <c r="J37" s="7">
        <v>7.7</v>
      </c>
      <c r="K37" s="6">
        <f t="shared" si="0"/>
        <v>7.1</v>
      </c>
      <c r="L37" s="6">
        <f t="shared" si="1"/>
        <v>2.84</v>
      </c>
      <c r="M37" s="6">
        <v>7</v>
      </c>
      <c r="N37" s="6">
        <f t="shared" si="2"/>
        <v>4.2</v>
      </c>
      <c r="O37" s="6">
        <f t="shared" si="3"/>
        <v>7.04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6.5</v>
      </c>
      <c r="G38" s="7">
        <v>6.9</v>
      </c>
      <c r="H38" s="7">
        <v>7</v>
      </c>
      <c r="I38" s="7">
        <v>7.9</v>
      </c>
      <c r="J38" s="7">
        <v>8.3000000000000007</v>
      </c>
      <c r="K38" s="6">
        <f t="shared" si="0"/>
        <v>7.3199999999999985</v>
      </c>
      <c r="L38" s="6">
        <f t="shared" si="1"/>
        <v>2.9279999999999995</v>
      </c>
      <c r="M38" s="6">
        <v>6</v>
      </c>
      <c r="N38" s="6">
        <f t="shared" si="2"/>
        <v>3.5999999999999996</v>
      </c>
      <c r="O38" s="6">
        <f t="shared" si="3"/>
        <v>6.5279999999999987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6.5</v>
      </c>
      <c r="G39" s="7">
        <v>6.6</v>
      </c>
      <c r="H39" s="7">
        <v>8</v>
      </c>
      <c r="I39" s="7">
        <v>8</v>
      </c>
      <c r="J39" s="7">
        <v>7.2</v>
      </c>
      <c r="K39" s="6">
        <f t="shared" si="0"/>
        <v>7.2600000000000007</v>
      </c>
      <c r="L39" s="6">
        <f t="shared" si="1"/>
        <v>2.9040000000000004</v>
      </c>
      <c r="M39" s="6">
        <v>6</v>
      </c>
      <c r="N39" s="6">
        <f t="shared" si="2"/>
        <v>3.5999999999999996</v>
      </c>
      <c r="O39" s="6">
        <f t="shared" si="3"/>
        <v>6.5039999999999996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35">
        <v>6</v>
      </c>
      <c r="G40" s="35">
        <v>6.5</v>
      </c>
      <c r="H40" s="35">
        <v>7.3</v>
      </c>
      <c r="I40" s="35">
        <v>7.9</v>
      </c>
      <c r="J40" s="35">
        <v>7</v>
      </c>
      <c r="K40" s="6">
        <f t="shared" si="0"/>
        <v>6.94</v>
      </c>
      <c r="L40" s="6">
        <f t="shared" si="1"/>
        <v>2.7760000000000002</v>
      </c>
      <c r="M40" s="6">
        <v>6</v>
      </c>
      <c r="N40" s="6">
        <f t="shared" si="2"/>
        <v>3.5999999999999996</v>
      </c>
      <c r="O40" s="6">
        <f t="shared" si="3"/>
        <v>6.3759999999999994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6.5</v>
      </c>
      <c r="H41" s="7">
        <v>7</v>
      </c>
      <c r="I41" s="7">
        <v>6.5</v>
      </c>
      <c r="J41" s="7">
        <v>6.8</v>
      </c>
      <c r="K41" s="6">
        <f t="shared" si="0"/>
        <v>6.56</v>
      </c>
      <c r="L41" s="6">
        <f t="shared" si="1"/>
        <v>2.6240000000000001</v>
      </c>
      <c r="M41" s="6">
        <v>6</v>
      </c>
      <c r="N41" s="6">
        <f t="shared" si="2"/>
        <v>3.5999999999999996</v>
      </c>
      <c r="O41" s="6">
        <f t="shared" si="3"/>
        <v>6.2240000000000002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6.8</v>
      </c>
      <c r="H42" s="7">
        <v>7.1</v>
      </c>
      <c r="I42" s="7">
        <v>7.5</v>
      </c>
      <c r="J42" s="7">
        <v>6.2</v>
      </c>
      <c r="K42" s="6">
        <f t="shared" si="0"/>
        <v>6.82</v>
      </c>
      <c r="L42" s="6">
        <f t="shared" si="1"/>
        <v>2.7280000000000002</v>
      </c>
      <c r="M42" s="6">
        <v>6</v>
      </c>
      <c r="N42" s="6">
        <f t="shared" si="2"/>
        <v>3.5999999999999996</v>
      </c>
      <c r="O42" s="6">
        <f t="shared" si="3"/>
        <v>6.3279999999999994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</v>
      </c>
      <c r="G43" s="7">
        <v>6.6</v>
      </c>
      <c r="H43" s="7">
        <v>7.6</v>
      </c>
      <c r="I43" s="7">
        <v>7.9</v>
      </c>
      <c r="J43" s="7">
        <v>7.2</v>
      </c>
      <c r="K43" s="6">
        <f t="shared" si="0"/>
        <v>7.2600000000000007</v>
      </c>
      <c r="L43" s="6">
        <f t="shared" si="1"/>
        <v>2.9040000000000004</v>
      </c>
      <c r="M43" s="6">
        <v>6</v>
      </c>
      <c r="N43" s="6">
        <f t="shared" si="2"/>
        <v>3.5999999999999996</v>
      </c>
      <c r="O43" s="6">
        <f t="shared" si="3"/>
        <v>6.5039999999999996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8.1</v>
      </c>
      <c r="I44" s="7">
        <v>8</v>
      </c>
      <c r="J44" s="7">
        <v>7.9</v>
      </c>
      <c r="K44" s="6">
        <f t="shared" si="0"/>
        <v>7.3</v>
      </c>
      <c r="L44" s="6">
        <f t="shared" si="1"/>
        <v>2.92</v>
      </c>
      <c r="M44" s="6">
        <v>6</v>
      </c>
      <c r="N44" s="6">
        <f t="shared" si="2"/>
        <v>3.5999999999999996</v>
      </c>
      <c r="O44" s="6">
        <f t="shared" si="3"/>
        <v>6.52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6.5</v>
      </c>
      <c r="G45" s="7">
        <v>6.5</v>
      </c>
      <c r="H45" s="7">
        <v>9</v>
      </c>
      <c r="I45" s="7">
        <v>9</v>
      </c>
      <c r="J45" s="7">
        <v>9.1999999999999993</v>
      </c>
      <c r="K45" s="6">
        <f t="shared" si="0"/>
        <v>8.0400000000000009</v>
      </c>
      <c r="L45" s="6">
        <f t="shared" si="1"/>
        <v>3.2160000000000006</v>
      </c>
      <c r="M45" s="6">
        <v>6</v>
      </c>
      <c r="N45" s="6">
        <f t="shared" si="2"/>
        <v>3.5999999999999996</v>
      </c>
      <c r="O45" s="6">
        <f t="shared" si="3"/>
        <v>6.8160000000000007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6.5</v>
      </c>
      <c r="G46" s="7">
        <v>6.8</v>
      </c>
      <c r="H46" s="7">
        <v>6.9</v>
      </c>
      <c r="I46" s="7">
        <v>6.7</v>
      </c>
      <c r="J46" s="7">
        <v>7</v>
      </c>
      <c r="K46" s="6">
        <f t="shared" si="0"/>
        <v>6.7800000000000011</v>
      </c>
      <c r="L46" s="6">
        <f t="shared" si="1"/>
        <v>2.7120000000000006</v>
      </c>
      <c r="M46" s="6">
        <v>6</v>
      </c>
      <c r="N46" s="6">
        <f t="shared" si="2"/>
        <v>3.5999999999999996</v>
      </c>
      <c r="O46" s="6">
        <f t="shared" si="3"/>
        <v>6.3120000000000003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6.5</v>
      </c>
      <c r="G47" s="7">
        <v>6.6</v>
      </c>
      <c r="H47" s="7">
        <v>8</v>
      </c>
      <c r="I47" s="7">
        <v>6.7</v>
      </c>
      <c r="J47" s="7">
        <v>7.6</v>
      </c>
      <c r="K47" s="6">
        <f t="shared" si="0"/>
        <v>7.08</v>
      </c>
      <c r="L47" s="6">
        <f t="shared" si="1"/>
        <v>2.8320000000000003</v>
      </c>
      <c r="M47" s="6">
        <v>6</v>
      </c>
      <c r="N47" s="6">
        <f t="shared" si="2"/>
        <v>3.5999999999999996</v>
      </c>
      <c r="O47" s="6">
        <f t="shared" si="3"/>
        <v>6.4320000000000004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6.9</v>
      </c>
      <c r="I48" s="7">
        <v>6.9</v>
      </c>
      <c r="J48" s="7">
        <v>7.8</v>
      </c>
      <c r="K48" s="6">
        <f t="shared" si="0"/>
        <v>6.839999999999999</v>
      </c>
      <c r="L48" s="6">
        <f t="shared" si="1"/>
        <v>2.7359999999999998</v>
      </c>
      <c r="M48" s="6">
        <v>6</v>
      </c>
      <c r="N48" s="6">
        <f t="shared" si="2"/>
        <v>3.5999999999999996</v>
      </c>
      <c r="O48" s="6">
        <f t="shared" si="3"/>
        <v>6.3359999999999994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6.5</v>
      </c>
      <c r="G49" s="7">
        <v>6.6</v>
      </c>
      <c r="H49" s="7">
        <v>6.5</v>
      </c>
      <c r="I49" s="7">
        <v>6.5</v>
      </c>
      <c r="J49" s="7">
        <v>7.4</v>
      </c>
      <c r="K49" s="6">
        <f t="shared" si="0"/>
        <v>6.7</v>
      </c>
      <c r="L49" s="6">
        <f t="shared" si="1"/>
        <v>2.68</v>
      </c>
      <c r="M49" s="6">
        <v>6</v>
      </c>
      <c r="N49" s="6">
        <f t="shared" si="2"/>
        <v>3.5999999999999996</v>
      </c>
      <c r="O49" s="6">
        <f t="shared" si="3"/>
        <v>6.2799999999999994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6.5</v>
      </c>
      <c r="H50" s="7">
        <v>7</v>
      </c>
      <c r="I50" s="7">
        <v>5.3</v>
      </c>
      <c r="J50" s="7">
        <v>8</v>
      </c>
      <c r="K50" s="6">
        <f t="shared" si="0"/>
        <v>6.56</v>
      </c>
      <c r="L50" s="6">
        <f t="shared" si="1"/>
        <v>2.6240000000000001</v>
      </c>
      <c r="M50" s="6">
        <v>6</v>
      </c>
      <c r="N50" s="6">
        <f t="shared" si="2"/>
        <v>3.5999999999999996</v>
      </c>
      <c r="O50" s="6">
        <f t="shared" si="3"/>
        <v>6.2240000000000002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6.5</v>
      </c>
      <c r="H51" s="7">
        <v>8</v>
      </c>
      <c r="I51" s="7">
        <v>8</v>
      </c>
      <c r="J51" s="7">
        <v>8.4</v>
      </c>
      <c r="K51" s="6">
        <f t="shared" si="0"/>
        <v>7.38</v>
      </c>
      <c r="L51" s="6">
        <f t="shared" si="1"/>
        <v>2.952</v>
      </c>
      <c r="M51" s="6">
        <v>6</v>
      </c>
      <c r="N51" s="6">
        <f t="shared" si="2"/>
        <v>3.5999999999999996</v>
      </c>
      <c r="O51" s="6">
        <f t="shared" si="3"/>
        <v>6.5519999999999996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</v>
      </c>
      <c r="G52" s="7">
        <v>6.9</v>
      </c>
      <c r="H52" s="7">
        <v>9.1999999999999993</v>
      </c>
      <c r="I52" s="7">
        <v>9.5</v>
      </c>
      <c r="J52" s="7">
        <v>9.1</v>
      </c>
      <c r="K52" s="6">
        <f t="shared" si="0"/>
        <v>8.34</v>
      </c>
      <c r="L52" s="6">
        <f t="shared" si="1"/>
        <v>3.3360000000000003</v>
      </c>
      <c r="M52" s="6">
        <v>6.4</v>
      </c>
      <c r="N52" s="6">
        <f t="shared" si="2"/>
        <v>3.84</v>
      </c>
      <c r="O52" s="6">
        <f t="shared" si="3"/>
        <v>7.1760000000000002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6.5</v>
      </c>
      <c r="G53" s="7">
        <v>6.7</v>
      </c>
      <c r="H53" s="7">
        <v>7.5</v>
      </c>
      <c r="I53" s="7">
        <v>7.9</v>
      </c>
      <c r="J53" s="7">
        <v>6.9</v>
      </c>
      <c r="K53" s="6">
        <f t="shared" si="0"/>
        <v>7.1</v>
      </c>
      <c r="L53" s="6">
        <f t="shared" si="1"/>
        <v>2.84</v>
      </c>
      <c r="M53" s="6">
        <v>6</v>
      </c>
      <c r="N53" s="6">
        <f t="shared" si="2"/>
        <v>3.5999999999999996</v>
      </c>
      <c r="O53" s="6">
        <f t="shared" si="3"/>
        <v>6.4399999999999995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6.8</v>
      </c>
      <c r="H54" s="7">
        <v>7</v>
      </c>
      <c r="I54" s="7">
        <v>9.3000000000000007</v>
      </c>
      <c r="J54" s="7">
        <v>8.6</v>
      </c>
      <c r="K54" s="6">
        <f t="shared" si="0"/>
        <v>7.6400000000000006</v>
      </c>
      <c r="L54" s="6">
        <f t="shared" si="1"/>
        <v>3.0560000000000005</v>
      </c>
      <c r="M54" s="6">
        <v>7</v>
      </c>
      <c r="N54" s="6">
        <f t="shared" si="2"/>
        <v>4.2</v>
      </c>
      <c r="O54" s="6">
        <f t="shared" si="3"/>
        <v>7.2560000000000002</v>
      </c>
    </row>
  </sheetData>
  <sheetProtection algorithmName="SHA-512" hashValue="4ewFICrufORTgEKaDqAnzHhLCnwzc4IdRN08Xzh3bcQtjurgEaCtwzePz2TPaqAAqAlhfem6mgGuNx2j5bGdmw==" saltValue="I3ZcUQRxULiFYielnJsEVg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22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2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2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22" ht="18" customHeight="1" x14ac:dyDescent="0.25"/>
    <row r="5" spans="1:22" ht="18" customHeight="1" x14ac:dyDescent="0.25">
      <c r="A5" t="s">
        <v>14</v>
      </c>
      <c r="D5" t="s">
        <v>51</v>
      </c>
    </row>
    <row r="6" spans="1:22" ht="18" customHeight="1" x14ac:dyDescent="0.25"/>
    <row r="7" spans="1:22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22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22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7.5200000000000005</v>
      </c>
      <c r="G9" s="7">
        <v>8.1</v>
      </c>
      <c r="H9" s="7">
        <v>7.5</v>
      </c>
      <c r="I9" s="7">
        <v>7.8</v>
      </c>
      <c r="J9" s="7">
        <v>7.5</v>
      </c>
      <c r="K9" s="6">
        <f t="shared" ref="K9:K54" si="0">AVERAGE(F9:J9)</f>
        <v>7.6840000000000002</v>
      </c>
      <c r="L9" s="6">
        <f t="shared" ref="L9:L54" si="1">40%*K9</f>
        <v>3.0736000000000003</v>
      </c>
      <c r="M9" s="6">
        <v>6</v>
      </c>
      <c r="N9" s="6">
        <f t="shared" ref="N9:N54" si="2">60%*M9</f>
        <v>3.5999999999999996</v>
      </c>
      <c r="O9" s="6">
        <f t="shared" ref="O9:O54" si="3">N9+L9</f>
        <v>6.6736000000000004</v>
      </c>
      <c r="Q9" s="39"/>
      <c r="R9" s="39"/>
      <c r="S9" s="39"/>
      <c r="T9" s="39"/>
      <c r="U9" s="39"/>
      <c r="V9" s="39"/>
    </row>
    <row r="10" spans="1:22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7.5200000000000005</v>
      </c>
      <c r="G10" s="7">
        <v>6.8</v>
      </c>
      <c r="H10" s="7">
        <v>7</v>
      </c>
      <c r="I10" s="7">
        <v>6.2</v>
      </c>
      <c r="J10" s="7">
        <v>6.8</v>
      </c>
      <c r="K10" s="6">
        <f t="shared" si="0"/>
        <v>6.8639999999999999</v>
      </c>
      <c r="L10" s="6">
        <f t="shared" si="1"/>
        <v>2.7456</v>
      </c>
      <c r="M10" s="6">
        <v>6</v>
      </c>
      <c r="N10" s="6">
        <f t="shared" si="2"/>
        <v>3.5999999999999996</v>
      </c>
      <c r="O10" s="6">
        <f t="shared" si="3"/>
        <v>6.3455999999999992</v>
      </c>
      <c r="Q10" s="39"/>
      <c r="R10" s="39"/>
      <c r="S10" s="39"/>
      <c r="T10" s="39"/>
      <c r="U10" s="39"/>
      <c r="V10" s="39"/>
    </row>
    <row r="11" spans="1:22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8.1</v>
      </c>
      <c r="G11" s="7">
        <v>8.6999999999999993</v>
      </c>
      <c r="H11" s="7">
        <v>7.8</v>
      </c>
      <c r="I11" s="7">
        <v>7.5</v>
      </c>
      <c r="J11" s="7">
        <v>7.8</v>
      </c>
      <c r="K11" s="6">
        <f t="shared" si="0"/>
        <v>7.9799999999999986</v>
      </c>
      <c r="L11" s="6">
        <f t="shared" si="1"/>
        <v>3.1919999999999997</v>
      </c>
      <c r="M11" s="6">
        <v>6</v>
      </c>
      <c r="N11" s="6">
        <f t="shared" si="2"/>
        <v>3.5999999999999996</v>
      </c>
      <c r="O11" s="6">
        <f t="shared" si="3"/>
        <v>6.7919999999999998</v>
      </c>
      <c r="Q11" s="39"/>
      <c r="R11" s="39"/>
      <c r="S11" s="39"/>
      <c r="T11" s="39"/>
      <c r="U11" s="39"/>
      <c r="V11" s="39"/>
    </row>
    <row r="12" spans="1:22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</v>
      </c>
      <c r="G12" s="7">
        <v>6.5</v>
      </c>
      <c r="H12" s="7">
        <v>7.5</v>
      </c>
      <c r="I12" s="7">
        <v>7.3</v>
      </c>
      <c r="J12" s="7">
        <v>6.5</v>
      </c>
      <c r="K12" s="6">
        <f t="shared" si="0"/>
        <v>6.76</v>
      </c>
      <c r="L12" s="6">
        <f t="shared" si="1"/>
        <v>2.7040000000000002</v>
      </c>
      <c r="M12" s="6">
        <v>6</v>
      </c>
      <c r="N12" s="6">
        <f t="shared" si="2"/>
        <v>3.5999999999999996</v>
      </c>
      <c r="O12" s="6">
        <f t="shared" si="3"/>
        <v>6.3040000000000003</v>
      </c>
      <c r="Q12" s="39"/>
      <c r="R12" s="39"/>
      <c r="S12" s="39"/>
      <c r="T12" s="39"/>
      <c r="U12" s="39"/>
      <c r="V12" s="39"/>
    </row>
    <row r="13" spans="1:22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8.41</v>
      </c>
      <c r="G13" s="7">
        <v>6.5</v>
      </c>
      <c r="H13" s="7">
        <v>7.5</v>
      </c>
      <c r="I13" s="7">
        <v>7.5</v>
      </c>
      <c r="J13" s="7">
        <v>7</v>
      </c>
      <c r="K13" s="6">
        <f t="shared" si="0"/>
        <v>7.3819999999999997</v>
      </c>
      <c r="L13" s="6">
        <f t="shared" si="1"/>
        <v>2.9527999999999999</v>
      </c>
      <c r="M13" s="6">
        <v>6</v>
      </c>
      <c r="N13" s="6">
        <f t="shared" si="2"/>
        <v>3.5999999999999996</v>
      </c>
      <c r="O13" s="6">
        <f t="shared" si="3"/>
        <v>6.5527999999999995</v>
      </c>
      <c r="Q13" s="39"/>
      <c r="R13" s="39"/>
      <c r="S13" s="39"/>
      <c r="T13" s="39"/>
      <c r="U13" s="39"/>
      <c r="V13" s="39"/>
    </row>
    <row r="14" spans="1:22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7.7099999999999991</v>
      </c>
      <c r="G14" s="7">
        <v>7.6</v>
      </c>
      <c r="H14" s="7">
        <v>7.6</v>
      </c>
      <c r="I14" s="7">
        <v>6.7</v>
      </c>
      <c r="J14" s="7">
        <v>6.8</v>
      </c>
      <c r="K14" s="6">
        <f t="shared" si="0"/>
        <v>7.2819999999999991</v>
      </c>
      <c r="L14" s="6">
        <f t="shared" si="1"/>
        <v>2.9127999999999998</v>
      </c>
      <c r="M14" s="6">
        <v>6</v>
      </c>
      <c r="N14" s="6">
        <f t="shared" si="2"/>
        <v>3.5999999999999996</v>
      </c>
      <c r="O14" s="6">
        <f t="shared" si="3"/>
        <v>6.5127999999999995</v>
      </c>
      <c r="Q14" s="39"/>
      <c r="R14" s="39"/>
      <c r="S14" s="39"/>
      <c r="T14" s="39"/>
      <c r="U14" s="39"/>
      <c r="V14" s="39"/>
    </row>
    <row r="15" spans="1:22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6.26</v>
      </c>
      <c r="G15" s="7">
        <v>7.8</v>
      </c>
      <c r="H15" s="7">
        <v>7.8</v>
      </c>
      <c r="I15" s="7">
        <v>7.6</v>
      </c>
      <c r="J15" s="7">
        <v>6.3</v>
      </c>
      <c r="K15" s="6">
        <f t="shared" si="0"/>
        <v>7.1519999999999992</v>
      </c>
      <c r="L15" s="6">
        <f t="shared" si="1"/>
        <v>2.8607999999999998</v>
      </c>
      <c r="M15" s="6">
        <v>6</v>
      </c>
      <c r="N15" s="6">
        <f t="shared" si="2"/>
        <v>3.5999999999999996</v>
      </c>
      <c r="O15" s="6">
        <f t="shared" si="3"/>
        <v>6.460799999999999</v>
      </c>
      <c r="Q15" s="39"/>
      <c r="R15" s="39"/>
      <c r="S15" s="39"/>
      <c r="T15" s="39"/>
      <c r="U15" s="39"/>
      <c r="V15" s="39"/>
    </row>
    <row r="16" spans="1:22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6.5</v>
      </c>
      <c r="G16" s="7">
        <v>8.3000000000000007</v>
      </c>
      <c r="H16" s="7">
        <v>7.8</v>
      </c>
      <c r="I16" s="7">
        <v>8.6</v>
      </c>
      <c r="J16" s="7">
        <v>7</v>
      </c>
      <c r="K16" s="6">
        <f t="shared" si="0"/>
        <v>7.6400000000000006</v>
      </c>
      <c r="L16" s="6">
        <f t="shared" si="1"/>
        <v>3.0560000000000005</v>
      </c>
      <c r="M16" s="6">
        <v>6</v>
      </c>
      <c r="N16" s="6">
        <f t="shared" si="2"/>
        <v>3.5999999999999996</v>
      </c>
      <c r="O16" s="6">
        <f t="shared" si="3"/>
        <v>6.6560000000000006</v>
      </c>
      <c r="Q16" s="39"/>
      <c r="R16" s="39"/>
      <c r="S16" s="39"/>
      <c r="T16" s="39"/>
      <c r="U16" s="39"/>
      <c r="V16" s="39"/>
    </row>
    <row r="17" spans="1:22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6.43</v>
      </c>
      <c r="G17" s="7">
        <v>6</v>
      </c>
      <c r="H17" s="7">
        <v>7.6</v>
      </c>
      <c r="I17" s="7">
        <v>7.1</v>
      </c>
      <c r="J17" s="7">
        <v>6.5</v>
      </c>
      <c r="K17" s="6">
        <f t="shared" si="0"/>
        <v>6.7260000000000009</v>
      </c>
      <c r="L17" s="6">
        <f t="shared" si="1"/>
        <v>2.6904000000000003</v>
      </c>
      <c r="M17" s="6">
        <v>6.4</v>
      </c>
      <c r="N17" s="6">
        <f t="shared" si="2"/>
        <v>3.84</v>
      </c>
      <c r="O17" s="6">
        <f t="shared" si="3"/>
        <v>6.5304000000000002</v>
      </c>
      <c r="Q17" s="39"/>
      <c r="R17" s="39"/>
      <c r="S17" s="39"/>
      <c r="T17" s="39"/>
      <c r="U17" s="39"/>
      <c r="V17" s="39"/>
    </row>
    <row r="18" spans="1:22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8.120000000000001</v>
      </c>
      <c r="G18" s="7">
        <v>8.6</v>
      </c>
      <c r="H18" s="7">
        <v>8</v>
      </c>
      <c r="I18" s="7">
        <v>8.6999999999999993</v>
      </c>
      <c r="J18" s="7">
        <v>8.5</v>
      </c>
      <c r="K18" s="6">
        <f t="shared" si="0"/>
        <v>8.3840000000000003</v>
      </c>
      <c r="L18" s="6">
        <f t="shared" si="1"/>
        <v>3.3536000000000001</v>
      </c>
      <c r="M18" s="6">
        <v>6</v>
      </c>
      <c r="N18" s="6">
        <f t="shared" si="2"/>
        <v>3.5999999999999996</v>
      </c>
      <c r="O18" s="6">
        <f t="shared" si="3"/>
        <v>6.9535999999999998</v>
      </c>
      <c r="Q18" s="39"/>
      <c r="R18" s="39"/>
      <c r="S18" s="39"/>
      <c r="T18" s="39"/>
      <c r="U18" s="39"/>
      <c r="V18" s="39"/>
    </row>
    <row r="19" spans="1:22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7.55</v>
      </c>
      <c r="G19" s="7">
        <v>8</v>
      </c>
      <c r="H19" s="7">
        <v>7.8</v>
      </c>
      <c r="I19" s="7">
        <v>7.4</v>
      </c>
      <c r="J19" s="7">
        <v>7.8</v>
      </c>
      <c r="K19" s="6">
        <f t="shared" si="0"/>
        <v>7.7099999999999991</v>
      </c>
      <c r="L19" s="6">
        <f t="shared" si="1"/>
        <v>3.0839999999999996</v>
      </c>
      <c r="M19" s="6">
        <v>6</v>
      </c>
      <c r="N19" s="6">
        <f t="shared" si="2"/>
        <v>3.5999999999999996</v>
      </c>
      <c r="O19" s="6">
        <f t="shared" si="3"/>
        <v>6.6839999999999993</v>
      </c>
      <c r="Q19" s="39"/>
      <c r="R19" s="39"/>
      <c r="S19" s="39"/>
      <c r="T19" s="39"/>
      <c r="U19" s="39"/>
      <c r="V19" s="39"/>
    </row>
    <row r="20" spans="1:22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7.26</v>
      </c>
      <c r="G20" s="7">
        <v>7.8</v>
      </c>
      <c r="H20" s="7">
        <v>7.6</v>
      </c>
      <c r="I20" s="7">
        <v>7.7</v>
      </c>
      <c r="J20" s="7">
        <v>7.5</v>
      </c>
      <c r="K20" s="6">
        <f t="shared" si="0"/>
        <v>7.5720000000000001</v>
      </c>
      <c r="L20" s="6">
        <f t="shared" si="1"/>
        <v>3.0288000000000004</v>
      </c>
      <c r="M20" s="6">
        <v>6</v>
      </c>
      <c r="N20" s="6">
        <f t="shared" si="2"/>
        <v>3.5999999999999996</v>
      </c>
      <c r="O20" s="6">
        <f t="shared" si="3"/>
        <v>6.6288</v>
      </c>
      <c r="Q20" s="39"/>
      <c r="R20" s="39"/>
      <c r="S20" s="39"/>
      <c r="T20" s="39"/>
      <c r="U20" s="39"/>
      <c r="V20" s="39"/>
    </row>
    <row r="21" spans="1:22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8.370000000000001</v>
      </c>
      <c r="G21" s="7">
        <v>8.6999999999999993</v>
      </c>
      <c r="H21" s="7">
        <v>8</v>
      </c>
      <c r="I21" s="7">
        <v>8.5</v>
      </c>
      <c r="J21" s="7">
        <v>7.6</v>
      </c>
      <c r="K21" s="6">
        <f t="shared" si="0"/>
        <v>8.234</v>
      </c>
      <c r="L21" s="6">
        <f t="shared" si="1"/>
        <v>3.2936000000000001</v>
      </c>
      <c r="M21" s="6">
        <v>6</v>
      </c>
      <c r="N21" s="6">
        <f t="shared" si="2"/>
        <v>3.5999999999999996</v>
      </c>
      <c r="O21" s="6">
        <f t="shared" si="3"/>
        <v>6.8935999999999993</v>
      </c>
      <c r="Q21" s="39"/>
      <c r="R21" s="39"/>
      <c r="S21" s="39"/>
      <c r="T21" s="39"/>
      <c r="U21" s="39"/>
      <c r="V21" s="39"/>
    </row>
    <row r="22" spans="1:22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8.9700000000000006</v>
      </c>
      <c r="G22" s="7">
        <v>6.5</v>
      </c>
      <c r="H22" s="7">
        <v>7.7</v>
      </c>
      <c r="I22" s="7">
        <v>6.7</v>
      </c>
      <c r="J22" s="7">
        <v>6.6</v>
      </c>
      <c r="K22" s="6">
        <f t="shared" si="0"/>
        <v>7.2939999999999996</v>
      </c>
      <c r="L22" s="6">
        <f t="shared" si="1"/>
        <v>2.9176000000000002</v>
      </c>
      <c r="M22" s="6">
        <v>6.8</v>
      </c>
      <c r="N22" s="6">
        <f t="shared" si="2"/>
        <v>4.08</v>
      </c>
      <c r="O22" s="6">
        <f t="shared" si="3"/>
        <v>6.9976000000000003</v>
      </c>
      <c r="Q22" s="39"/>
      <c r="R22" s="39"/>
      <c r="S22" s="39"/>
      <c r="T22" s="39"/>
      <c r="U22" s="39"/>
      <c r="V22" s="39"/>
    </row>
    <row r="23" spans="1:22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</v>
      </c>
      <c r="G23" s="7">
        <v>7.3</v>
      </c>
      <c r="H23" s="7">
        <v>7.5</v>
      </c>
      <c r="I23" s="7">
        <v>6.9</v>
      </c>
      <c r="J23" s="7">
        <v>7</v>
      </c>
      <c r="K23" s="6">
        <f t="shared" si="0"/>
        <v>6.94</v>
      </c>
      <c r="L23" s="6">
        <f t="shared" si="1"/>
        <v>2.7760000000000002</v>
      </c>
      <c r="M23" s="6">
        <v>6</v>
      </c>
      <c r="N23" s="6">
        <f t="shared" si="2"/>
        <v>3.5999999999999996</v>
      </c>
      <c r="O23" s="6">
        <f t="shared" si="3"/>
        <v>6.3759999999999994</v>
      </c>
      <c r="Q23" s="39"/>
      <c r="R23" s="39"/>
      <c r="S23" s="39"/>
      <c r="T23" s="39"/>
      <c r="U23" s="39"/>
      <c r="V23" s="39"/>
    </row>
    <row r="24" spans="1:22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7.38</v>
      </c>
      <c r="G24" s="7">
        <v>8</v>
      </c>
      <c r="H24" s="7">
        <v>7.7</v>
      </c>
      <c r="I24" s="7">
        <v>7.5</v>
      </c>
      <c r="J24" s="7">
        <v>6.3</v>
      </c>
      <c r="K24" s="6">
        <f t="shared" si="0"/>
        <v>7.3759999999999994</v>
      </c>
      <c r="L24" s="6">
        <f t="shared" si="1"/>
        <v>2.9504000000000001</v>
      </c>
      <c r="M24" s="6">
        <v>6</v>
      </c>
      <c r="N24" s="6">
        <f t="shared" si="2"/>
        <v>3.5999999999999996</v>
      </c>
      <c r="O24" s="6">
        <f t="shared" si="3"/>
        <v>6.5503999999999998</v>
      </c>
      <c r="Q24" s="39"/>
      <c r="R24" s="39"/>
      <c r="S24" s="39"/>
      <c r="T24" s="39"/>
      <c r="U24" s="39"/>
      <c r="V24" s="39"/>
    </row>
    <row r="25" spans="1:22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6</v>
      </c>
      <c r="G25" s="7">
        <v>7.5</v>
      </c>
      <c r="H25" s="7">
        <v>7.6</v>
      </c>
      <c r="I25" s="7">
        <v>8.1</v>
      </c>
      <c r="J25" s="7">
        <v>7.2</v>
      </c>
      <c r="K25" s="6">
        <f t="shared" si="0"/>
        <v>7.2800000000000011</v>
      </c>
      <c r="L25" s="6">
        <f t="shared" si="1"/>
        <v>2.9120000000000008</v>
      </c>
      <c r="M25" s="6">
        <v>6</v>
      </c>
      <c r="N25" s="6">
        <f t="shared" si="2"/>
        <v>3.5999999999999996</v>
      </c>
      <c r="O25" s="6">
        <f t="shared" si="3"/>
        <v>6.5120000000000005</v>
      </c>
      <c r="Q25" s="39"/>
      <c r="R25" s="39"/>
      <c r="S25" s="39"/>
      <c r="T25" s="39"/>
      <c r="U25" s="39"/>
      <c r="V25" s="39"/>
    </row>
    <row r="26" spans="1:22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7.4</v>
      </c>
      <c r="G26" s="7">
        <v>7.8</v>
      </c>
      <c r="H26" s="7">
        <v>7.5</v>
      </c>
      <c r="I26" s="7">
        <v>7.8</v>
      </c>
      <c r="J26" s="7">
        <v>6.5</v>
      </c>
      <c r="K26" s="6">
        <f t="shared" si="0"/>
        <v>7.4</v>
      </c>
      <c r="L26" s="6">
        <f t="shared" si="1"/>
        <v>2.9600000000000004</v>
      </c>
      <c r="M26" s="6">
        <v>6</v>
      </c>
      <c r="N26" s="6">
        <f t="shared" si="2"/>
        <v>3.5999999999999996</v>
      </c>
      <c r="O26" s="6">
        <f t="shared" si="3"/>
        <v>6.5600000000000005</v>
      </c>
      <c r="Q26" s="39"/>
      <c r="R26" s="39"/>
      <c r="S26" s="39"/>
      <c r="T26" s="39"/>
      <c r="U26" s="39"/>
      <c r="V26" s="39"/>
    </row>
    <row r="27" spans="1:22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</v>
      </c>
      <c r="G27" s="7">
        <v>7</v>
      </c>
      <c r="H27" s="7">
        <v>7.6</v>
      </c>
      <c r="I27" s="7">
        <v>7.7</v>
      </c>
      <c r="J27" s="7">
        <v>7.5</v>
      </c>
      <c r="K27" s="6">
        <f t="shared" si="0"/>
        <v>7.1599999999999993</v>
      </c>
      <c r="L27" s="6">
        <f t="shared" si="1"/>
        <v>2.8639999999999999</v>
      </c>
      <c r="M27" s="6">
        <v>6.4</v>
      </c>
      <c r="N27" s="6">
        <f t="shared" si="2"/>
        <v>3.84</v>
      </c>
      <c r="O27" s="6">
        <f t="shared" si="3"/>
        <v>6.7039999999999997</v>
      </c>
      <c r="Q27" s="39"/>
      <c r="R27" s="39"/>
      <c r="S27" s="39"/>
      <c r="T27" s="39"/>
      <c r="U27" s="39"/>
      <c r="V27" s="39"/>
    </row>
    <row r="28" spans="1:22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7.99</v>
      </c>
      <c r="G28" s="7">
        <v>7</v>
      </c>
      <c r="H28" s="7">
        <v>7.6</v>
      </c>
      <c r="I28" s="7">
        <v>8</v>
      </c>
      <c r="J28" s="7">
        <v>7.3</v>
      </c>
      <c r="K28" s="6">
        <f t="shared" si="0"/>
        <v>7.5780000000000003</v>
      </c>
      <c r="L28" s="6">
        <f t="shared" si="1"/>
        <v>3.0312000000000001</v>
      </c>
      <c r="M28" s="6">
        <v>6</v>
      </c>
      <c r="N28" s="6">
        <f t="shared" si="2"/>
        <v>3.5999999999999996</v>
      </c>
      <c r="O28" s="6">
        <f t="shared" si="3"/>
        <v>6.6311999999999998</v>
      </c>
      <c r="Q28" s="39"/>
      <c r="R28" s="39"/>
      <c r="S28" s="39"/>
      <c r="T28" s="39"/>
      <c r="U28" s="39"/>
      <c r="V28" s="39"/>
    </row>
    <row r="29" spans="1:22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8.9400000000000013</v>
      </c>
      <c r="G29" s="7">
        <v>8.1</v>
      </c>
      <c r="H29" s="7">
        <v>7.8</v>
      </c>
      <c r="I29" s="7">
        <v>8.1</v>
      </c>
      <c r="J29" s="7">
        <v>7</v>
      </c>
      <c r="K29" s="6">
        <f t="shared" si="0"/>
        <v>7.9879999999999995</v>
      </c>
      <c r="L29" s="6">
        <f t="shared" si="1"/>
        <v>3.1951999999999998</v>
      </c>
      <c r="M29" s="6">
        <v>6</v>
      </c>
      <c r="N29" s="6">
        <f t="shared" si="2"/>
        <v>3.5999999999999996</v>
      </c>
      <c r="O29" s="6">
        <f t="shared" si="3"/>
        <v>6.7951999999999995</v>
      </c>
      <c r="Q29" s="39"/>
      <c r="R29" s="39"/>
      <c r="S29" s="39"/>
      <c r="T29" s="39"/>
      <c r="U29" s="39"/>
      <c r="V29" s="39"/>
    </row>
    <row r="30" spans="1:22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7.8900000000000006</v>
      </c>
      <c r="G30" s="7">
        <v>8.5</v>
      </c>
      <c r="H30" s="7">
        <v>7.9</v>
      </c>
      <c r="I30" s="7">
        <v>8.1999999999999993</v>
      </c>
      <c r="J30" s="7">
        <v>6.8</v>
      </c>
      <c r="K30" s="6">
        <f t="shared" si="0"/>
        <v>7.8579999999999988</v>
      </c>
      <c r="L30" s="6">
        <f t="shared" si="1"/>
        <v>3.1431999999999998</v>
      </c>
      <c r="M30" s="6">
        <v>6</v>
      </c>
      <c r="N30" s="6">
        <f t="shared" si="2"/>
        <v>3.5999999999999996</v>
      </c>
      <c r="O30" s="6">
        <f t="shared" si="3"/>
        <v>6.7431999999999999</v>
      </c>
      <c r="Q30" s="39"/>
      <c r="R30" s="39"/>
      <c r="S30" s="39"/>
      <c r="T30" s="39"/>
      <c r="U30" s="39"/>
      <c r="V30" s="39"/>
    </row>
    <row r="31" spans="1:22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7.2</v>
      </c>
      <c r="G31" s="7">
        <v>6.9</v>
      </c>
      <c r="H31" s="7">
        <v>7.8</v>
      </c>
      <c r="I31" s="7">
        <v>7.3</v>
      </c>
      <c r="J31" s="7">
        <v>6.7</v>
      </c>
      <c r="K31" s="6">
        <f t="shared" si="0"/>
        <v>7.1800000000000015</v>
      </c>
      <c r="L31" s="6">
        <f t="shared" si="1"/>
        <v>2.8720000000000008</v>
      </c>
      <c r="M31" s="6">
        <v>6</v>
      </c>
      <c r="N31" s="6">
        <f t="shared" si="2"/>
        <v>3.5999999999999996</v>
      </c>
      <c r="O31" s="6">
        <f t="shared" si="3"/>
        <v>6.4720000000000004</v>
      </c>
      <c r="Q31" s="39"/>
      <c r="R31" s="39"/>
      <c r="S31" s="39"/>
      <c r="T31" s="39"/>
      <c r="U31" s="39"/>
      <c r="V31" s="39"/>
    </row>
    <row r="32" spans="1:22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6.4099999999999993</v>
      </c>
      <c r="G32" s="7">
        <v>6</v>
      </c>
      <c r="H32" s="7">
        <v>6.5</v>
      </c>
      <c r="I32" s="7">
        <v>6.2</v>
      </c>
      <c r="J32" s="7">
        <v>6.2</v>
      </c>
      <c r="K32" s="6">
        <f t="shared" si="0"/>
        <v>6.2619999999999996</v>
      </c>
      <c r="L32" s="6">
        <f t="shared" si="1"/>
        <v>2.5047999999999999</v>
      </c>
      <c r="M32" s="6">
        <v>6</v>
      </c>
      <c r="N32" s="6">
        <f t="shared" si="2"/>
        <v>3.5999999999999996</v>
      </c>
      <c r="O32" s="6">
        <f t="shared" si="3"/>
        <v>6.1047999999999991</v>
      </c>
      <c r="Q32" s="39"/>
      <c r="R32" s="39"/>
      <c r="S32" s="39"/>
      <c r="T32" s="39"/>
      <c r="U32" s="39"/>
      <c r="V32" s="39"/>
    </row>
    <row r="33" spans="1:22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6</v>
      </c>
      <c r="H33" s="7">
        <v>7</v>
      </c>
      <c r="I33" s="7">
        <v>6.7</v>
      </c>
      <c r="J33" s="7">
        <v>6.2</v>
      </c>
      <c r="K33" s="6">
        <f t="shared" si="0"/>
        <v>6.58</v>
      </c>
      <c r="L33" s="6">
        <f t="shared" si="1"/>
        <v>2.6320000000000001</v>
      </c>
      <c r="M33" s="6">
        <v>6</v>
      </c>
      <c r="N33" s="6">
        <f t="shared" si="2"/>
        <v>3.5999999999999996</v>
      </c>
      <c r="O33" s="6">
        <f t="shared" si="3"/>
        <v>6.2319999999999993</v>
      </c>
      <c r="Q33" s="39"/>
      <c r="R33" s="39"/>
      <c r="S33" s="39"/>
      <c r="T33" s="39"/>
      <c r="U33" s="39"/>
      <c r="V33" s="39"/>
    </row>
    <row r="34" spans="1:22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5.08</v>
      </c>
      <c r="G34" s="35">
        <v>6.6</v>
      </c>
      <c r="H34" s="35">
        <v>6.2</v>
      </c>
      <c r="I34" s="35">
        <v>6.3</v>
      </c>
      <c r="J34" s="7">
        <v>6.2</v>
      </c>
      <c r="K34" s="6">
        <f t="shared" si="0"/>
        <v>6.0759999999999996</v>
      </c>
      <c r="L34" s="6">
        <f t="shared" si="1"/>
        <v>2.4304000000000001</v>
      </c>
      <c r="M34" s="6">
        <v>6</v>
      </c>
      <c r="N34" s="6">
        <f t="shared" si="2"/>
        <v>3.5999999999999996</v>
      </c>
      <c r="O34" s="6">
        <f t="shared" si="3"/>
        <v>6.0304000000000002</v>
      </c>
      <c r="Q34" s="39"/>
      <c r="R34" s="39"/>
      <c r="S34" s="39"/>
      <c r="T34" s="39"/>
      <c r="U34" s="39"/>
      <c r="V34" s="39"/>
    </row>
    <row r="35" spans="1:22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7.18</v>
      </c>
      <c r="G35" s="7">
        <v>6</v>
      </c>
      <c r="H35" s="7">
        <v>6.2</v>
      </c>
      <c r="I35" s="7">
        <v>6.2</v>
      </c>
      <c r="J35" s="7">
        <v>6.2</v>
      </c>
      <c r="K35" s="6">
        <f t="shared" si="0"/>
        <v>6.3559999999999999</v>
      </c>
      <c r="L35" s="6">
        <f t="shared" si="1"/>
        <v>2.5424000000000002</v>
      </c>
      <c r="M35" s="6">
        <v>6</v>
      </c>
      <c r="N35" s="6">
        <f t="shared" si="2"/>
        <v>3.5999999999999996</v>
      </c>
      <c r="O35" s="6">
        <f t="shared" si="3"/>
        <v>6.1424000000000003</v>
      </c>
      <c r="Q35" s="39"/>
      <c r="R35" s="39"/>
      <c r="S35" s="39"/>
      <c r="T35" s="39"/>
      <c r="U35" s="39"/>
      <c r="V35" s="39"/>
    </row>
    <row r="36" spans="1:22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7.1</v>
      </c>
      <c r="G36" s="7">
        <v>7.2</v>
      </c>
      <c r="H36" s="7">
        <v>6.9</v>
      </c>
      <c r="I36" s="7">
        <v>6.3</v>
      </c>
      <c r="J36" s="7">
        <v>6.2</v>
      </c>
      <c r="K36" s="6">
        <f t="shared" si="0"/>
        <v>6.74</v>
      </c>
      <c r="L36" s="6">
        <f t="shared" si="1"/>
        <v>2.6960000000000002</v>
      </c>
      <c r="M36" s="6">
        <v>6</v>
      </c>
      <c r="N36" s="6">
        <f t="shared" si="2"/>
        <v>3.5999999999999996</v>
      </c>
      <c r="O36" s="6">
        <f t="shared" si="3"/>
        <v>6.2959999999999994</v>
      </c>
      <c r="Q36" s="39"/>
      <c r="R36" s="39"/>
      <c r="S36" s="39"/>
      <c r="T36" s="39"/>
      <c r="U36" s="39"/>
      <c r="V36" s="39"/>
    </row>
    <row r="37" spans="1:22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</v>
      </c>
      <c r="G37" s="7">
        <v>6</v>
      </c>
      <c r="H37" s="7">
        <v>6.2</v>
      </c>
      <c r="I37" s="7">
        <v>6.2</v>
      </c>
      <c r="J37" s="7">
        <v>6.2</v>
      </c>
      <c r="K37" s="6">
        <f t="shared" si="0"/>
        <v>6.1199999999999992</v>
      </c>
      <c r="L37" s="6">
        <f t="shared" si="1"/>
        <v>2.448</v>
      </c>
      <c r="M37" s="6">
        <v>6</v>
      </c>
      <c r="N37" s="6">
        <f t="shared" si="2"/>
        <v>3.5999999999999996</v>
      </c>
      <c r="O37" s="6">
        <f t="shared" si="3"/>
        <v>6.048</v>
      </c>
      <c r="Q37" s="39"/>
      <c r="R37" s="39"/>
      <c r="S37" s="39"/>
      <c r="T37" s="39"/>
      <c r="U37" s="39"/>
      <c r="V37" s="39"/>
    </row>
    <row r="38" spans="1:22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6.4799999999999995</v>
      </c>
      <c r="G38" s="7">
        <v>6.5</v>
      </c>
      <c r="H38" s="7">
        <v>6.2</v>
      </c>
      <c r="I38" s="7">
        <v>6.9</v>
      </c>
      <c r="J38" s="7">
        <v>6.2</v>
      </c>
      <c r="K38" s="6">
        <f t="shared" si="0"/>
        <v>6.4560000000000004</v>
      </c>
      <c r="L38" s="6">
        <f t="shared" si="1"/>
        <v>2.5824000000000003</v>
      </c>
      <c r="M38" s="6">
        <v>6</v>
      </c>
      <c r="N38" s="6">
        <f t="shared" si="2"/>
        <v>3.5999999999999996</v>
      </c>
      <c r="O38" s="6">
        <f t="shared" si="3"/>
        <v>6.1823999999999995</v>
      </c>
      <c r="Q38" s="39"/>
      <c r="R38" s="39"/>
      <c r="S38" s="39"/>
      <c r="T38" s="39"/>
      <c r="U38" s="39"/>
      <c r="V38" s="39"/>
    </row>
    <row r="39" spans="1:22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5.92</v>
      </c>
      <c r="G39" s="7">
        <v>6.9</v>
      </c>
      <c r="H39" s="7">
        <v>6.2</v>
      </c>
      <c r="I39" s="7">
        <v>6.5</v>
      </c>
      <c r="J39" s="7">
        <v>6.2</v>
      </c>
      <c r="K39" s="6">
        <f t="shared" si="0"/>
        <v>6.3439999999999994</v>
      </c>
      <c r="L39" s="6">
        <f t="shared" si="1"/>
        <v>2.5375999999999999</v>
      </c>
      <c r="M39" s="6">
        <v>6</v>
      </c>
      <c r="N39" s="6">
        <f t="shared" si="2"/>
        <v>3.5999999999999996</v>
      </c>
      <c r="O39" s="6">
        <f t="shared" si="3"/>
        <v>6.1375999999999991</v>
      </c>
      <c r="Q39" s="39"/>
      <c r="R39" s="39"/>
      <c r="S39" s="39"/>
      <c r="T39" s="39"/>
      <c r="U39" s="39"/>
      <c r="V39" s="39"/>
    </row>
    <row r="40" spans="1:22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6.5</v>
      </c>
      <c r="G40" s="7">
        <v>6.9</v>
      </c>
      <c r="H40" s="7">
        <v>6.2</v>
      </c>
      <c r="I40" s="7">
        <v>6.3</v>
      </c>
      <c r="J40" s="7">
        <v>6.2</v>
      </c>
      <c r="K40" s="6">
        <f t="shared" si="0"/>
        <v>6.42</v>
      </c>
      <c r="L40" s="6">
        <f t="shared" si="1"/>
        <v>2.5680000000000001</v>
      </c>
      <c r="M40" s="6">
        <v>6</v>
      </c>
      <c r="N40" s="6">
        <f t="shared" si="2"/>
        <v>3.5999999999999996</v>
      </c>
      <c r="O40" s="6">
        <f t="shared" si="3"/>
        <v>6.1679999999999993</v>
      </c>
      <c r="Q40" s="39"/>
      <c r="R40" s="39"/>
      <c r="S40" s="39"/>
      <c r="T40" s="39"/>
      <c r="U40" s="39"/>
      <c r="V40" s="39"/>
    </row>
    <row r="41" spans="1:22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6.8</v>
      </c>
      <c r="G41" s="7">
        <v>6</v>
      </c>
      <c r="H41" s="7">
        <v>6.2</v>
      </c>
      <c r="I41" s="7">
        <v>6.2</v>
      </c>
      <c r="J41" s="7">
        <v>6.2</v>
      </c>
      <c r="K41" s="6">
        <f t="shared" si="0"/>
        <v>6.2799999999999994</v>
      </c>
      <c r="L41" s="6">
        <f t="shared" si="1"/>
        <v>2.512</v>
      </c>
      <c r="M41" s="6">
        <v>6</v>
      </c>
      <c r="N41" s="6">
        <f t="shared" si="2"/>
        <v>3.5999999999999996</v>
      </c>
      <c r="O41" s="6">
        <f t="shared" si="3"/>
        <v>6.1120000000000001</v>
      </c>
      <c r="Q41" s="39"/>
      <c r="R41" s="39"/>
      <c r="S41" s="39"/>
      <c r="T41" s="39"/>
      <c r="U41" s="39"/>
      <c r="V41" s="39"/>
    </row>
    <row r="42" spans="1:22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6.44</v>
      </c>
      <c r="G42" s="7">
        <v>6.5</v>
      </c>
      <c r="H42" s="7">
        <v>6.2</v>
      </c>
      <c r="I42" s="7">
        <v>6.2</v>
      </c>
      <c r="J42" s="7">
        <v>6.2</v>
      </c>
      <c r="K42" s="6">
        <f t="shared" si="0"/>
        <v>6.3079999999999998</v>
      </c>
      <c r="L42" s="6">
        <f t="shared" si="1"/>
        <v>2.5232000000000001</v>
      </c>
      <c r="M42" s="6">
        <v>6</v>
      </c>
      <c r="N42" s="6">
        <f t="shared" si="2"/>
        <v>3.5999999999999996</v>
      </c>
      <c r="O42" s="6">
        <f t="shared" si="3"/>
        <v>6.1231999999999998</v>
      </c>
      <c r="Q42" s="39"/>
      <c r="R42" s="39"/>
      <c r="S42" s="39"/>
      <c r="T42" s="39"/>
      <c r="U42" s="39"/>
      <c r="V42" s="39"/>
    </row>
    <row r="43" spans="1:22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5.9700000000000006</v>
      </c>
      <c r="G43" s="7">
        <v>6</v>
      </c>
      <c r="H43" s="7">
        <v>6.2</v>
      </c>
      <c r="I43" s="7">
        <v>6.5</v>
      </c>
      <c r="J43" s="7">
        <v>6.2</v>
      </c>
      <c r="K43" s="6">
        <f t="shared" si="0"/>
        <v>6.1740000000000004</v>
      </c>
      <c r="L43" s="6">
        <f t="shared" si="1"/>
        <v>2.4696000000000002</v>
      </c>
      <c r="M43" s="6">
        <v>6</v>
      </c>
      <c r="N43" s="6">
        <f t="shared" si="2"/>
        <v>3.5999999999999996</v>
      </c>
      <c r="O43" s="6">
        <f t="shared" si="3"/>
        <v>6.0695999999999994</v>
      </c>
      <c r="Q43" s="39"/>
      <c r="R43" s="39"/>
      <c r="S43" s="39"/>
      <c r="T43" s="39"/>
      <c r="U43" s="39"/>
      <c r="V43" s="39"/>
    </row>
    <row r="44" spans="1:22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6.5</v>
      </c>
      <c r="H44" s="7">
        <v>6.9</v>
      </c>
      <c r="I44" s="7">
        <v>6.3</v>
      </c>
      <c r="J44" s="7">
        <v>6.2</v>
      </c>
      <c r="K44" s="6">
        <f t="shared" si="0"/>
        <v>6.38</v>
      </c>
      <c r="L44" s="6">
        <f t="shared" si="1"/>
        <v>2.552</v>
      </c>
      <c r="M44" s="6">
        <v>6</v>
      </c>
      <c r="N44" s="6">
        <f t="shared" si="2"/>
        <v>3.5999999999999996</v>
      </c>
      <c r="O44" s="6">
        <f t="shared" si="3"/>
        <v>6.1519999999999992</v>
      </c>
      <c r="Q44" s="39"/>
      <c r="R44" s="39"/>
      <c r="S44" s="39"/>
      <c r="T44" s="39"/>
      <c r="U44" s="39"/>
      <c r="V44" s="39"/>
    </row>
    <row r="45" spans="1:22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6.8</v>
      </c>
      <c r="G45" s="7">
        <v>6</v>
      </c>
      <c r="H45" s="7">
        <v>7.5</v>
      </c>
      <c r="I45" s="7">
        <v>7.4</v>
      </c>
      <c r="J45" s="7">
        <v>6.2</v>
      </c>
      <c r="K45" s="6">
        <f t="shared" si="0"/>
        <v>6.7800000000000011</v>
      </c>
      <c r="L45" s="6">
        <f t="shared" si="1"/>
        <v>2.7120000000000006</v>
      </c>
      <c r="M45" s="6">
        <v>6</v>
      </c>
      <c r="N45" s="6">
        <f t="shared" si="2"/>
        <v>3.5999999999999996</v>
      </c>
      <c r="O45" s="6">
        <f t="shared" si="3"/>
        <v>6.3120000000000003</v>
      </c>
      <c r="Q45" s="39"/>
      <c r="R45" s="39"/>
      <c r="S45" s="39"/>
      <c r="T45" s="39"/>
      <c r="U45" s="39"/>
      <c r="V45" s="39"/>
    </row>
    <row r="46" spans="1:22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5.18</v>
      </c>
      <c r="G46" s="7">
        <v>7.1</v>
      </c>
      <c r="H46" s="7">
        <v>6.2</v>
      </c>
      <c r="I46" s="7">
        <v>6.4</v>
      </c>
      <c r="J46" s="7">
        <v>6.2</v>
      </c>
      <c r="K46" s="6">
        <f t="shared" si="0"/>
        <v>6.2160000000000002</v>
      </c>
      <c r="L46" s="6">
        <f t="shared" si="1"/>
        <v>2.4864000000000002</v>
      </c>
      <c r="M46" s="6">
        <v>6</v>
      </c>
      <c r="N46" s="6">
        <f t="shared" si="2"/>
        <v>3.5999999999999996</v>
      </c>
      <c r="O46" s="6">
        <f t="shared" si="3"/>
        <v>6.0863999999999994</v>
      </c>
      <c r="Q46" s="39"/>
      <c r="R46" s="39"/>
      <c r="S46" s="39"/>
      <c r="T46" s="39"/>
      <c r="U46" s="39"/>
      <c r="V46" s="39"/>
    </row>
    <row r="47" spans="1:22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7.1599999999999993</v>
      </c>
      <c r="G47" s="7">
        <v>7</v>
      </c>
      <c r="H47" s="7">
        <v>6.2</v>
      </c>
      <c r="I47" s="7">
        <v>6.2</v>
      </c>
      <c r="J47" s="7">
        <v>6.2</v>
      </c>
      <c r="K47" s="6">
        <f t="shared" si="0"/>
        <v>6.5519999999999996</v>
      </c>
      <c r="L47" s="6">
        <f t="shared" si="1"/>
        <v>2.6208</v>
      </c>
      <c r="M47" s="6">
        <v>6</v>
      </c>
      <c r="N47" s="6">
        <f t="shared" si="2"/>
        <v>3.5999999999999996</v>
      </c>
      <c r="O47" s="6">
        <f t="shared" si="3"/>
        <v>6.2207999999999997</v>
      </c>
      <c r="Q47" s="39"/>
      <c r="R47" s="39"/>
      <c r="S47" s="39"/>
      <c r="T47" s="39"/>
      <c r="U47" s="39"/>
      <c r="V47" s="39"/>
    </row>
    <row r="48" spans="1:22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6.2</v>
      </c>
      <c r="I48" s="7">
        <v>6.3</v>
      </c>
      <c r="J48" s="7">
        <v>6.2</v>
      </c>
      <c r="K48" s="6">
        <f t="shared" si="0"/>
        <v>6.26</v>
      </c>
      <c r="L48" s="6">
        <f t="shared" si="1"/>
        <v>2.504</v>
      </c>
      <c r="M48" s="6">
        <v>6</v>
      </c>
      <c r="N48" s="6">
        <f t="shared" si="2"/>
        <v>3.5999999999999996</v>
      </c>
      <c r="O48" s="6">
        <f t="shared" si="3"/>
        <v>6.1039999999999992</v>
      </c>
      <c r="Q48" s="39"/>
      <c r="R48" s="39"/>
      <c r="S48" s="39"/>
      <c r="T48" s="39"/>
      <c r="U48" s="39"/>
      <c r="V48" s="39"/>
    </row>
    <row r="49" spans="1:22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5.9799999999999995</v>
      </c>
      <c r="G49" s="7">
        <v>6</v>
      </c>
      <c r="H49" s="7">
        <v>6.2</v>
      </c>
      <c r="I49" s="7">
        <v>6.2</v>
      </c>
      <c r="J49" s="7">
        <v>6.2</v>
      </c>
      <c r="K49" s="6">
        <f t="shared" si="0"/>
        <v>6.1159999999999997</v>
      </c>
      <c r="L49" s="6">
        <f t="shared" si="1"/>
        <v>2.4464000000000001</v>
      </c>
      <c r="M49" s="6">
        <v>6</v>
      </c>
      <c r="N49" s="6">
        <f t="shared" si="2"/>
        <v>3.5999999999999996</v>
      </c>
      <c r="O49" s="6">
        <f t="shared" si="3"/>
        <v>6.0464000000000002</v>
      </c>
      <c r="Q49" s="39"/>
      <c r="R49" s="39"/>
      <c r="S49" s="39"/>
      <c r="T49" s="39"/>
      <c r="U49" s="39"/>
      <c r="V49" s="39"/>
    </row>
    <row r="50" spans="1:22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</v>
      </c>
      <c r="I50" s="7">
        <v>6</v>
      </c>
      <c r="J50" s="7">
        <v>6.2</v>
      </c>
      <c r="K50" s="6">
        <f t="shared" si="0"/>
        <v>6.04</v>
      </c>
      <c r="L50" s="6">
        <f t="shared" si="1"/>
        <v>2.4160000000000004</v>
      </c>
      <c r="M50" s="6">
        <v>6</v>
      </c>
      <c r="N50" s="6">
        <f t="shared" si="2"/>
        <v>3.5999999999999996</v>
      </c>
      <c r="O50" s="6">
        <f t="shared" si="3"/>
        <v>6.016</v>
      </c>
      <c r="Q50" s="39"/>
      <c r="R50" s="39"/>
      <c r="S50" s="39"/>
      <c r="T50" s="39"/>
      <c r="U50" s="39"/>
      <c r="V50" s="39"/>
    </row>
    <row r="51" spans="1:22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6.5</v>
      </c>
      <c r="G51" s="7">
        <v>6.5</v>
      </c>
      <c r="H51" s="7">
        <v>6.2</v>
      </c>
      <c r="I51" s="7">
        <v>6.6</v>
      </c>
      <c r="J51" s="7">
        <v>6.2</v>
      </c>
      <c r="K51" s="6">
        <f t="shared" si="0"/>
        <v>6.3999999999999995</v>
      </c>
      <c r="L51" s="6">
        <f t="shared" si="1"/>
        <v>2.56</v>
      </c>
      <c r="M51" s="6">
        <v>6</v>
      </c>
      <c r="N51" s="6">
        <f t="shared" si="2"/>
        <v>3.5999999999999996</v>
      </c>
      <c r="O51" s="6">
        <f t="shared" si="3"/>
        <v>6.16</v>
      </c>
      <c r="Q51" s="39"/>
      <c r="R51" s="39"/>
      <c r="S51" s="39"/>
      <c r="T51" s="39"/>
      <c r="U51" s="39"/>
      <c r="V51" s="39"/>
    </row>
    <row r="52" spans="1:22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7.5</v>
      </c>
      <c r="G52" s="7">
        <v>6</v>
      </c>
      <c r="H52" s="7">
        <v>6.2</v>
      </c>
      <c r="I52" s="7">
        <v>6.8</v>
      </c>
      <c r="J52" s="7">
        <v>6.2</v>
      </c>
      <c r="K52" s="6">
        <f t="shared" si="0"/>
        <v>6.5400000000000009</v>
      </c>
      <c r="L52" s="6">
        <f t="shared" si="1"/>
        <v>2.6160000000000005</v>
      </c>
      <c r="M52" s="6">
        <v>6</v>
      </c>
      <c r="N52" s="6">
        <f t="shared" si="2"/>
        <v>3.5999999999999996</v>
      </c>
      <c r="O52" s="6">
        <f t="shared" si="3"/>
        <v>6.2160000000000002</v>
      </c>
      <c r="Q52" s="39"/>
      <c r="R52" s="39"/>
      <c r="S52" s="39"/>
      <c r="T52" s="39"/>
      <c r="U52" s="39"/>
      <c r="V52" s="39"/>
    </row>
    <row r="53" spans="1:22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7.13</v>
      </c>
      <c r="G53" s="7">
        <v>6.7</v>
      </c>
      <c r="H53" s="7">
        <v>6.2</v>
      </c>
      <c r="I53" s="7">
        <v>7</v>
      </c>
      <c r="J53" s="7">
        <v>6.2</v>
      </c>
      <c r="K53" s="6">
        <f t="shared" si="0"/>
        <v>6.6460000000000008</v>
      </c>
      <c r="L53" s="6">
        <f t="shared" si="1"/>
        <v>2.6584000000000003</v>
      </c>
      <c r="M53" s="6">
        <v>6</v>
      </c>
      <c r="N53" s="6">
        <f t="shared" si="2"/>
        <v>3.5999999999999996</v>
      </c>
      <c r="O53" s="6">
        <f t="shared" si="3"/>
        <v>6.2584</v>
      </c>
      <c r="Q53" s="39"/>
      <c r="R53" s="39"/>
      <c r="S53" s="39"/>
      <c r="T53" s="39"/>
      <c r="U53" s="39"/>
      <c r="V53" s="39"/>
    </row>
    <row r="54" spans="1:22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5.43</v>
      </c>
      <c r="G54" s="7">
        <v>7</v>
      </c>
      <c r="H54" s="7">
        <v>7.3</v>
      </c>
      <c r="I54" s="7">
        <v>7.8</v>
      </c>
      <c r="J54" s="7">
        <v>6.5</v>
      </c>
      <c r="K54" s="6">
        <f t="shared" si="0"/>
        <v>6.806</v>
      </c>
      <c r="L54" s="6">
        <f t="shared" si="1"/>
        <v>2.7224000000000004</v>
      </c>
      <c r="M54" s="6">
        <v>6</v>
      </c>
      <c r="N54" s="6">
        <f t="shared" si="2"/>
        <v>3.5999999999999996</v>
      </c>
      <c r="O54" s="6">
        <f t="shared" si="3"/>
        <v>6.3224</v>
      </c>
      <c r="Q54" s="39"/>
      <c r="R54" s="39"/>
      <c r="S54" s="39"/>
      <c r="T54" s="39"/>
      <c r="U54" s="39"/>
      <c r="V54" s="39"/>
    </row>
  </sheetData>
  <sheetProtection algorithmName="SHA-512" hashValue="ZT6PbLip7uaw22wV3HKWjEQPvXgBMje+VZhhx7ihGd7gCMQKBTdF+HxPxEIcH3lfDirgtp9DB6fmuMq928dYkw==" saltValue="hzEgoeRqZhqen/WRUYfe0A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98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100" zoomScaleSheetLayoutView="85" workbookViewId="0">
      <selection activeCell="M10" sqref="M10:M54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73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7.5</v>
      </c>
      <c r="G9" s="7">
        <v>7.5</v>
      </c>
      <c r="H9" s="7">
        <v>8</v>
      </c>
      <c r="I9" s="7">
        <v>7</v>
      </c>
      <c r="J9" s="7">
        <v>8</v>
      </c>
      <c r="K9" s="6">
        <f t="shared" ref="K9:K54" si="0">AVERAGE(F9:J9)</f>
        <v>7.6</v>
      </c>
      <c r="L9" s="6">
        <f t="shared" ref="L9:L54" si="1">40%*K9</f>
        <v>3.04</v>
      </c>
      <c r="M9" s="6">
        <v>6</v>
      </c>
      <c r="N9" s="6">
        <f t="shared" ref="N9:N54" si="2">60%*M9</f>
        <v>3.5999999999999996</v>
      </c>
      <c r="O9" s="6">
        <f t="shared" ref="O9:O54" si="3">N9+L9</f>
        <v>6.64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7.5</v>
      </c>
      <c r="G10" s="7">
        <v>6.5</v>
      </c>
      <c r="H10" s="7">
        <v>7</v>
      </c>
      <c r="I10" s="7">
        <v>6.5</v>
      </c>
      <c r="J10" s="7">
        <v>7</v>
      </c>
      <c r="K10" s="6">
        <f t="shared" si="0"/>
        <v>6.9</v>
      </c>
      <c r="L10" s="6">
        <f t="shared" si="1"/>
        <v>2.7600000000000002</v>
      </c>
      <c r="M10" s="61">
        <v>6</v>
      </c>
      <c r="N10" s="6">
        <f t="shared" si="2"/>
        <v>3.5999999999999996</v>
      </c>
      <c r="O10" s="6">
        <f t="shared" si="3"/>
        <v>6.3599999999999994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</v>
      </c>
      <c r="G11" s="7">
        <v>7.5</v>
      </c>
      <c r="H11" s="7">
        <v>8.5</v>
      </c>
      <c r="I11" s="7">
        <v>7.2</v>
      </c>
      <c r="J11" s="7">
        <v>8</v>
      </c>
      <c r="K11" s="6">
        <f t="shared" si="0"/>
        <v>7.6400000000000006</v>
      </c>
      <c r="L11" s="6">
        <f t="shared" si="1"/>
        <v>3.0560000000000005</v>
      </c>
      <c r="M11" s="61">
        <v>6</v>
      </c>
      <c r="N11" s="6">
        <f t="shared" si="2"/>
        <v>3.5999999999999996</v>
      </c>
      <c r="O11" s="6">
        <f t="shared" si="3"/>
        <v>6.6560000000000006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7.5</v>
      </c>
      <c r="G12" s="7">
        <v>8</v>
      </c>
      <c r="H12" s="7">
        <v>7.5</v>
      </c>
      <c r="I12" s="7">
        <v>7.5</v>
      </c>
      <c r="J12" s="7">
        <v>7</v>
      </c>
      <c r="K12" s="6">
        <f t="shared" si="0"/>
        <v>7.5</v>
      </c>
      <c r="L12" s="6">
        <f t="shared" si="1"/>
        <v>3</v>
      </c>
      <c r="M12" s="61">
        <v>6</v>
      </c>
      <c r="N12" s="6">
        <f t="shared" si="2"/>
        <v>3.5999999999999996</v>
      </c>
      <c r="O12" s="6">
        <f t="shared" si="3"/>
        <v>6.6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7</v>
      </c>
      <c r="G13" s="7">
        <v>7</v>
      </c>
      <c r="H13" s="7">
        <v>7.2</v>
      </c>
      <c r="I13" s="7">
        <v>6.5</v>
      </c>
      <c r="J13" s="7">
        <v>7.8</v>
      </c>
      <c r="K13" s="6">
        <f t="shared" si="0"/>
        <v>7.1</v>
      </c>
      <c r="L13" s="6">
        <f t="shared" si="1"/>
        <v>2.84</v>
      </c>
      <c r="M13" s="61">
        <v>6</v>
      </c>
      <c r="N13" s="6">
        <f t="shared" si="2"/>
        <v>3.5999999999999996</v>
      </c>
      <c r="O13" s="6">
        <f t="shared" si="3"/>
        <v>6.4399999999999995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</v>
      </c>
      <c r="G14" s="7">
        <v>6.5</v>
      </c>
      <c r="H14" s="7">
        <v>8</v>
      </c>
      <c r="I14" s="7">
        <v>6.5</v>
      </c>
      <c r="J14" s="7">
        <v>6.5</v>
      </c>
      <c r="K14" s="6">
        <f t="shared" si="0"/>
        <v>6.9</v>
      </c>
      <c r="L14" s="6">
        <f t="shared" si="1"/>
        <v>2.7600000000000002</v>
      </c>
      <c r="M14" s="61">
        <v>6</v>
      </c>
      <c r="N14" s="6">
        <f t="shared" si="2"/>
        <v>3.5999999999999996</v>
      </c>
      <c r="O14" s="6">
        <f t="shared" si="3"/>
        <v>6.3599999999999994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6.5</v>
      </c>
      <c r="G15" s="7">
        <v>7</v>
      </c>
      <c r="H15" s="7">
        <v>8.5</v>
      </c>
      <c r="I15" s="7">
        <v>6.5</v>
      </c>
      <c r="J15" s="7">
        <v>7</v>
      </c>
      <c r="K15" s="6">
        <f t="shared" si="0"/>
        <v>7.1</v>
      </c>
      <c r="L15" s="6">
        <f t="shared" si="1"/>
        <v>2.84</v>
      </c>
      <c r="M15" s="61">
        <v>6</v>
      </c>
      <c r="N15" s="6">
        <f t="shared" si="2"/>
        <v>3.5999999999999996</v>
      </c>
      <c r="O15" s="6">
        <f t="shared" si="3"/>
        <v>6.4399999999999995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7</v>
      </c>
      <c r="G16" s="7">
        <v>7.5</v>
      </c>
      <c r="H16" s="7">
        <v>8.5</v>
      </c>
      <c r="I16" s="7">
        <v>7.5</v>
      </c>
      <c r="J16" s="7">
        <v>7</v>
      </c>
      <c r="K16" s="6">
        <f t="shared" si="0"/>
        <v>7.5</v>
      </c>
      <c r="L16" s="6">
        <f t="shared" si="1"/>
        <v>3</v>
      </c>
      <c r="M16" s="61">
        <v>6</v>
      </c>
      <c r="N16" s="6">
        <f t="shared" si="2"/>
        <v>3.5999999999999996</v>
      </c>
      <c r="O16" s="6">
        <f t="shared" si="3"/>
        <v>6.6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</v>
      </c>
      <c r="G17" s="7">
        <v>7.5</v>
      </c>
      <c r="H17" s="7">
        <v>8</v>
      </c>
      <c r="I17" s="7">
        <v>7.5</v>
      </c>
      <c r="J17" s="7">
        <v>8.5</v>
      </c>
      <c r="K17" s="6">
        <f t="shared" si="0"/>
        <v>7.7</v>
      </c>
      <c r="L17" s="6">
        <f t="shared" si="1"/>
        <v>3.08</v>
      </c>
      <c r="M17" s="61">
        <v>6</v>
      </c>
      <c r="N17" s="6">
        <f t="shared" si="2"/>
        <v>3.5999999999999996</v>
      </c>
      <c r="O17" s="6">
        <f t="shared" si="3"/>
        <v>6.68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</v>
      </c>
      <c r="G18" s="7">
        <v>8</v>
      </c>
      <c r="H18" s="7">
        <v>8.6</v>
      </c>
      <c r="I18" s="7">
        <v>8</v>
      </c>
      <c r="J18" s="7">
        <v>8.5</v>
      </c>
      <c r="K18" s="6">
        <f t="shared" si="0"/>
        <v>8.2200000000000006</v>
      </c>
      <c r="L18" s="6">
        <f t="shared" si="1"/>
        <v>3.2880000000000003</v>
      </c>
      <c r="M18" s="61">
        <v>6</v>
      </c>
      <c r="N18" s="6">
        <f t="shared" si="2"/>
        <v>3.5999999999999996</v>
      </c>
      <c r="O18" s="6">
        <f t="shared" si="3"/>
        <v>6.8879999999999999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7.5</v>
      </c>
      <c r="G19" s="7">
        <v>7.5</v>
      </c>
      <c r="H19" s="7">
        <v>9</v>
      </c>
      <c r="I19" s="7">
        <v>8</v>
      </c>
      <c r="J19" s="7">
        <v>7.4</v>
      </c>
      <c r="K19" s="6">
        <f t="shared" si="0"/>
        <v>7.88</v>
      </c>
      <c r="L19" s="6">
        <f t="shared" si="1"/>
        <v>3.1520000000000001</v>
      </c>
      <c r="M19" s="61">
        <v>6</v>
      </c>
      <c r="N19" s="6">
        <f t="shared" si="2"/>
        <v>3.5999999999999996</v>
      </c>
      <c r="O19" s="6">
        <f t="shared" si="3"/>
        <v>6.7519999999999998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8</v>
      </c>
      <c r="H20" s="7">
        <v>8</v>
      </c>
      <c r="I20" s="7">
        <v>7</v>
      </c>
      <c r="J20" s="7">
        <v>7.5</v>
      </c>
      <c r="K20" s="6">
        <f t="shared" si="0"/>
        <v>7.6</v>
      </c>
      <c r="L20" s="6">
        <f t="shared" si="1"/>
        <v>3.04</v>
      </c>
      <c r="M20" s="61">
        <v>6</v>
      </c>
      <c r="N20" s="6">
        <f t="shared" si="2"/>
        <v>3.5999999999999996</v>
      </c>
      <c r="O20" s="6">
        <f t="shared" si="3"/>
        <v>6.64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8</v>
      </c>
      <c r="H21" s="7">
        <v>9.5</v>
      </c>
      <c r="I21" s="7">
        <v>8.5</v>
      </c>
      <c r="J21" s="7">
        <v>8.6999999999999993</v>
      </c>
      <c r="K21" s="6">
        <f t="shared" si="0"/>
        <v>8.64</v>
      </c>
      <c r="L21" s="6">
        <f t="shared" si="1"/>
        <v>3.4560000000000004</v>
      </c>
      <c r="M21" s="61">
        <v>6</v>
      </c>
      <c r="N21" s="6">
        <f t="shared" si="2"/>
        <v>3.5999999999999996</v>
      </c>
      <c r="O21" s="6">
        <f t="shared" si="3"/>
        <v>7.056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8</v>
      </c>
      <c r="H22" s="7">
        <v>8.5</v>
      </c>
      <c r="I22" s="7">
        <v>7.5</v>
      </c>
      <c r="J22" s="7">
        <v>8</v>
      </c>
      <c r="K22" s="6">
        <f t="shared" si="0"/>
        <v>8</v>
      </c>
      <c r="L22" s="6">
        <f t="shared" si="1"/>
        <v>3.2</v>
      </c>
      <c r="M22" s="61">
        <v>6</v>
      </c>
      <c r="N22" s="6">
        <f t="shared" si="2"/>
        <v>3.5999999999999996</v>
      </c>
      <c r="O22" s="6">
        <f t="shared" si="3"/>
        <v>6.8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</v>
      </c>
      <c r="G23" s="7">
        <v>8</v>
      </c>
      <c r="H23" s="7">
        <v>8</v>
      </c>
      <c r="I23" s="7">
        <v>7</v>
      </c>
      <c r="J23" s="7">
        <v>8</v>
      </c>
      <c r="K23" s="6">
        <f t="shared" si="0"/>
        <v>7.6</v>
      </c>
      <c r="L23" s="6">
        <f t="shared" si="1"/>
        <v>3.04</v>
      </c>
      <c r="M23" s="61">
        <v>6</v>
      </c>
      <c r="N23" s="6">
        <f t="shared" si="2"/>
        <v>3.5999999999999996</v>
      </c>
      <c r="O23" s="6">
        <f t="shared" si="3"/>
        <v>6.64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7.5</v>
      </c>
      <c r="G24" s="7">
        <v>7.5</v>
      </c>
      <c r="H24" s="7">
        <v>7.5</v>
      </c>
      <c r="I24" s="7">
        <v>6.5</v>
      </c>
      <c r="J24" s="7">
        <v>7.5</v>
      </c>
      <c r="K24" s="6">
        <f t="shared" si="0"/>
        <v>7.3</v>
      </c>
      <c r="L24" s="6">
        <f t="shared" si="1"/>
        <v>2.92</v>
      </c>
      <c r="M24" s="61">
        <v>6</v>
      </c>
      <c r="N24" s="6">
        <f t="shared" si="2"/>
        <v>3.5999999999999996</v>
      </c>
      <c r="O24" s="6">
        <f t="shared" si="3"/>
        <v>6.52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7.6</v>
      </c>
      <c r="I25" s="7">
        <v>7.5</v>
      </c>
      <c r="J25" s="7">
        <v>8</v>
      </c>
      <c r="K25" s="6">
        <f t="shared" si="0"/>
        <v>7.82</v>
      </c>
      <c r="L25" s="6">
        <f t="shared" si="1"/>
        <v>3.1280000000000001</v>
      </c>
      <c r="M25" s="61">
        <v>6</v>
      </c>
      <c r="N25" s="6">
        <f t="shared" si="2"/>
        <v>3.5999999999999996</v>
      </c>
      <c r="O25" s="6">
        <f t="shared" si="3"/>
        <v>6.7279999999999998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7.5</v>
      </c>
      <c r="H26" s="7">
        <v>7</v>
      </c>
      <c r="I26" s="7">
        <v>6.5</v>
      </c>
      <c r="J26" s="7">
        <v>7</v>
      </c>
      <c r="K26" s="6">
        <f t="shared" si="0"/>
        <v>7</v>
      </c>
      <c r="L26" s="6">
        <f t="shared" si="1"/>
        <v>2.8000000000000003</v>
      </c>
      <c r="M26" s="61">
        <v>6</v>
      </c>
      <c r="N26" s="6">
        <f t="shared" si="2"/>
        <v>3.5999999999999996</v>
      </c>
      <c r="O26" s="6">
        <f t="shared" si="3"/>
        <v>6.4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7.5</v>
      </c>
      <c r="G27" s="7">
        <v>8</v>
      </c>
      <c r="H27" s="7">
        <v>8.1999999999999993</v>
      </c>
      <c r="I27" s="7">
        <v>8</v>
      </c>
      <c r="J27" s="7">
        <v>8.6</v>
      </c>
      <c r="K27" s="6">
        <f t="shared" si="0"/>
        <v>8.0599999999999987</v>
      </c>
      <c r="L27" s="6">
        <f t="shared" si="1"/>
        <v>3.2239999999999998</v>
      </c>
      <c r="M27" s="61">
        <v>6</v>
      </c>
      <c r="N27" s="6">
        <f t="shared" si="2"/>
        <v>3.5999999999999996</v>
      </c>
      <c r="O27" s="6">
        <f t="shared" si="3"/>
        <v>6.8239999999999998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</v>
      </c>
      <c r="G28" s="7">
        <v>7.5</v>
      </c>
      <c r="H28" s="7">
        <v>8.5</v>
      </c>
      <c r="I28" s="7">
        <v>7</v>
      </c>
      <c r="J28" s="7">
        <v>7</v>
      </c>
      <c r="K28" s="6">
        <f t="shared" si="0"/>
        <v>7.6</v>
      </c>
      <c r="L28" s="6">
        <f t="shared" si="1"/>
        <v>3.04</v>
      </c>
      <c r="M28" s="61">
        <v>6</v>
      </c>
      <c r="N28" s="6">
        <f t="shared" si="2"/>
        <v>3.5999999999999996</v>
      </c>
      <c r="O28" s="6">
        <f t="shared" si="3"/>
        <v>6.64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7.5</v>
      </c>
      <c r="G29" s="7">
        <v>7</v>
      </c>
      <c r="H29" s="7">
        <v>8.5</v>
      </c>
      <c r="I29" s="7">
        <v>7.5</v>
      </c>
      <c r="J29" s="7">
        <v>7.6</v>
      </c>
      <c r="K29" s="6">
        <f t="shared" si="0"/>
        <v>7.62</v>
      </c>
      <c r="L29" s="6">
        <f t="shared" si="1"/>
        <v>3.048</v>
      </c>
      <c r="M29" s="61">
        <v>6</v>
      </c>
      <c r="N29" s="6">
        <f t="shared" si="2"/>
        <v>3.5999999999999996</v>
      </c>
      <c r="O29" s="6">
        <f t="shared" si="3"/>
        <v>6.6479999999999997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</v>
      </c>
      <c r="G30" s="7">
        <v>7.5</v>
      </c>
      <c r="H30" s="7">
        <v>7.5</v>
      </c>
      <c r="I30" s="7">
        <v>7</v>
      </c>
      <c r="J30" s="7">
        <v>7</v>
      </c>
      <c r="K30" s="6">
        <f t="shared" si="0"/>
        <v>7.4</v>
      </c>
      <c r="L30" s="6">
        <f t="shared" si="1"/>
        <v>2.9600000000000004</v>
      </c>
      <c r="M30" s="61">
        <v>6</v>
      </c>
      <c r="N30" s="6">
        <f t="shared" si="2"/>
        <v>3.5999999999999996</v>
      </c>
      <c r="O30" s="6">
        <f t="shared" si="3"/>
        <v>6.5600000000000005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7.5</v>
      </c>
      <c r="G31" s="7">
        <v>8</v>
      </c>
      <c r="H31" s="7">
        <v>8</v>
      </c>
      <c r="I31" s="7">
        <v>7</v>
      </c>
      <c r="J31" s="7">
        <v>7</v>
      </c>
      <c r="K31" s="6">
        <f t="shared" si="0"/>
        <v>7.5</v>
      </c>
      <c r="L31" s="6">
        <f t="shared" si="1"/>
        <v>3</v>
      </c>
      <c r="M31" s="61">
        <v>6</v>
      </c>
      <c r="N31" s="6">
        <f t="shared" si="2"/>
        <v>3.5999999999999996</v>
      </c>
      <c r="O31" s="6">
        <f t="shared" si="3"/>
        <v>6.6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6.5</v>
      </c>
      <c r="H32" s="7">
        <v>6.2</v>
      </c>
      <c r="I32" s="7">
        <v>6.2</v>
      </c>
      <c r="J32" s="7">
        <v>6.5</v>
      </c>
      <c r="K32" s="6">
        <f t="shared" si="0"/>
        <v>6.2799999999999994</v>
      </c>
      <c r="L32" s="6">
        <f t="shared" si="1"/>
        <v>2.512</v>
      </c>
      <c r="M32" s="61">
        <v>6</v>
      </c>
      <c r="N32" s="6">
        <f t="shared" si="2"/>
        <v>3.5999999999999996</v>
      </c>
      <c r="O32" s="6">
        <f t="shared" si="3"/>
        <v>6.1120000000000001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7</v>
      </c>
      <c r="G33" s="7">
        <v>7.5</v>
      </c>
      <c r="H33" s="7">
        <v>6.5</v>
      </c>
      <c r="I33" s="7">
        <v>7</v>
      </c>
      <c r="J33" s="7">
        <v>8</v>
      </c>
      <c r="K33" s="6">
        <f t="shared" si="0"/>
        <v>7.2</v>
      </c>
      <c r="L33" s="6">
        <f t="shared" si="1"/>
        <v>2.8800000000000003</v>
      </c>
      <c r="M33" s="61">
        <v>6</v>
      </c>
      <c r="N33" s="6">
        <f t="shared" si="2"/>
        <v>3.5999999999999996</v>
      </c>
      <c r="O33" s="6">
        <f t="shared" si="3"/>
        <v>6.48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6.5</v>
      </c>
      <c r="G34" s="7">
        <v>6.5</v>
      </c>
      <c r="H34" s="7">
        <v>6.2</v>
      </c>
      <c r="I34" s="7">
        <v>6.5</v>
      </c>
      <c r="J34" s="7">
        <v>7.5</v>
      </c>
      <c r="K34" s="6">
        <f t="shared" si="0"/>
        <v>6.6400000000000006</v>
      </c>
      <c r="L34" s="6">
        <f t="shared" si="1"/>
        <v>2.6560000000000006</v>
      </c>
      <c r="M34" s="61">
        <v>6</v>
      </c>
      <c r="N34" s="6">
        <f t="shared" si="2"/>
        <v>3.5999999999999996</v>
      </c>
      <c r="O34" s="6">
        <f t="shared" si="3"/>
        <v>6.2560000000000002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7</v>
      </c>
      <c r="H35" s="7">
        <v>6.2</v>
      </c>
      <c r="I35" s="7">
        <v>6.5</v>
      </c>
      <c r="J35" s="7">
        <v>6.5</v>
      </c>
      <c r="K35" s="6">
        <f t="shared" si="0"/>
        <v>6.44</v>
      </c>
      <c r="L35" s="6">
        <f t="shared" si="1"/>
        <v>2.5760000000000005</v>
      </c>
      <c r="M35" s="61">
        <v>6</v>
      </c>
      <c r="N35" s="6">
        <f t="shared" si="2"/>
        <v>3.5999999999999996</v>
      </c>
      <c r="O35" s="6">
        <f t="shared" si="3"/>
        <v>6.1760000000000002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</v>
      </c>
      <c r="G36" s="7">
        <v>7</v>
      </c>
      <c r="H36" s="7">
        <v>6.5</v>
      </c>
      <c r="I36" s="7">
        <v>6.5</v>
      </c>
      <c r="J36" s="7">
        <v>6.5</v>
      </c>
      <c r="K36" s="6">
        <f t="shared" si="0"/>
        <v>6.7</v>
      </c>
      <c r="L36" s="6">
        <f t="shared" si="1"/>
        <v>2.68</v>
      </c>
      <c r="M36" s="61">
        <v>6</v>
      </c>
      <c r="N36" s="6">
        <f t="shared" si="2"/>
        <v>3.5999999999999996</v>
      </c>
      <c r="O36" s="6">
        <f t="shared" si="3"/>
        <v>6.2799999999999994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6.5</v>
      </c>
      <c r="G37" s="7">
        <v>6.5</v>
      </c>
      <c r="H37" s="7">
        <v>6.2</v>
      </c>
      <c r="I37" s="7">
        <v>6.2</v>
      </c>
      <c r="J37" s="7">
        <v>6.5</v>
      </c>
      <c r="K37" s="6">
        <f t="shared" si="0"/>
        <v>6.38</v>
      </c>
      <c r="L37" s="6">
        <f t="shared" si="1"/>
        <v>2.552</v>
      </c>
      <c r="M37" s="61">
        <v>6</v>
      </c>
      <c r="N37" s="6">
        <f t="shared" si="2"/>
        <v>3.5999999999999996</v>
      </c>
      <c r="O37" s="6">
        <f t="shared" si="3"/>
        <v>6.1519999999999992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7</v>
      </c>
      <c r="G38" s="7">
        <v>7.5</v>
      </c>
      <c r="H38" s="7">
        <v>6.5</v>
      </c>
      <c r="I38" s="7">
        <v>7</v>
      </c>
      <c r="J38" s="7">
        <v>6.7</v>
      </c>
      <c r="K38" s="6">
        <f t="shared" si="0"/>
        <v>6.94</v>
      </c>
      <c r="L38" s="6">
        <f t="shared" si="1"/>
        <v>2.7760000000000002</v>
      </c>
      <c r="M38" s="61">
        <v>6</v>
      </c>
      <c r="N38" s="6">
        <f t="shared" si="2"/>
        <v>3.5999999999999996</v>
      </c>
      <c r="O38" s="6">
        <f t="shared" si="3"/>
        <v>6.3759999999999994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7</v>
      </c>
      <c r="G39" s="7">
        <v>6.5</v>
      </c>
      <c r="H39" s="7">
        <v>6.7</v>
      </c>
      <c r="I39" s="7">
        <v>6.5</v>
      </c>
      <c r="J39" s="7">
        <v>6.5</v>
      </c>
      <c r="K39" s="6">
        <f t="shared" si="0"/>
        <v>6.6400000000000006</v>
      </c>
      <c r="L39" s="6">
        <f t="shared" si="1"/>
        <v>2.6560000000000006</v>
      </c>
      <c r="M39" s="61">
        <v>6</v>
      </c>
      <c r="N39" s="6">
        <f t="shared" si="2"/>
        <v>3.5999999999999996</v>
      </c>
      <c r="O39" s="6">
        <f t="shared" si="3"/>
        <v>6.2560000000000002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7</v>
      </c>
      <c r="G40" s="7">
        <v>7.5</v>
      </c>
      <c r="H40" s="7">
        <v>6.2</v>
      </c>
      <c r="I40" s="7">
        <v>6.5</v>
      </c>
      <c r="J40" s="7">
        <v>6.7</v>
      </c>
      <c r="K40" s="6">
        <f t="shared" si="0"/>
        <v>6.7799999999999994</v>
      </c>
      <c r="L40" s="6">
        <f t="shared" si="1"/>
        <v>2.7119999999999997</v>
      </c>
      <c r="M40" s="61">
        <v>6</v>
      </c>
      <c r="N40" s="6">
        <f t="shared" si="2"/>
        <v>3.5999999999999996</v>
      </c>
      <c r="O40" s="6">
        <f t="shared" si="3"/>
        <v>6.3119999999999994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7</v>
      </c>
      <c r="G41" s="7">
        <v>7</v>
      </c>
      <c r="H41" s="7">
        <v>6.2</v>
      </c>
      <c r="I41" s="7">
        <v>6.5</v>
      </c>
      <c r="J41" s="7">
        <v>7.5</v>
      </c>
      <c r="K41" s="6">
        <f t="shared" si="0"/>
        <v>6.8400000000000007</v>
      </c>
      <c r="L41" s="6">
        <f t="shared" si="1"/>
        <v>2.7360000000000007</v>
      </c>
      <c r="M41" s="61">
        <v>6</v>
      </c>
      <c r="N41" s="6">
        <f t="shared" si="2"/>
        <v>3.5999999999999996</v>
      </c>
      <c r="O41" s="6">
        <f t="shared" si="3"/>
        <v>6.3360000000000003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7</v>
      </c>
      <c r="G42" s="7">
        <v>7.5</v>
      </c>
      <c r="H42" s="7">
        <v>6.2</v>
      </c>
      <c r="I42" s="7">
        <v>6.5</v>
      </c>
      <c r="J42" s="7">
        <v>6.7</v>
      </c>
      <c r="K42" s="6">
        <f t="shared" si="0"/>
        <v>6.7799999999999994</v>
      </c>
      <c r="L42" s="6">
        <f t="shared" si="1"/>
        <v>2.7119999999999997</v>
      </c>
      <c r="M42" s="61">
        <v>6</v>
      </c>
      <c r="N42" s="6">
        <f t="shared" si="2"/>
        <v>3.5999999999999996</v>
      </c>
      <c r="O42" s="6">
        <f t="shared" si="3"/>
        <v>6.3119999999999994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7.5</v>
      </c>
      <c r="G43" s="7">
        <v>7</v>
      </c>
      <c r="H43" s="7">
        <v>6.2</v>
      </c>
      <c r="I43" s="7">
        <v>6.5</v>
      </c>
      <c r="J43" s="7">
        <v>6.5</v>
      </c>
      <c r="K43" s="6">
        <f t="shared" si="0"/>
        <v>6.74</v>
      </c>
      <c r="L43" s="6">
        <f t="shared" si="1"/>
        <v>2.6960000000000002</v>
      </c>
      <c r="M43" s="61">
        <v>6</v>
      </c>
      <c r="N43" s="6">
        <f t="shared" si="2"/>
        <v>3.5999999999999996</v>
      </c>
      <c r="O43" s="6">
        <f t="shared" si="3"/>
        <v>6.2959999999999994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7.5</v>
      </c>
      <c r="G44" s="7">
        <v>7.5</v>
      </c>
      <c r="H44" s="7">
        <v>7</v>
      </c>
      <c r="I44" s="7">
        <v>7</v>
      </c>
      <c r="J44" s="7">
        <v>6.7</v>
      </c>
      <c r="K44" s="6">
        <f t="shared" si="0"/>
        <v>7.1400000000000006</v>
      </c>
      <c r="L44" s="6">
        <f t="shared" si="1"/>
        <v>2.8560000000000003</v>
      </c>
      <c r="M44" s="61">
        <v>6</v>
      </c>
      <c r="N44" s="6">
        <f t="shared" si="2"/>
        <v>3.5999999999999996</v>
      </c>
      <c r="O44" s="6">
        <f t="shared" si="3"/>
        <v>6.4559999999999995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7.5</v>
      </c>
      <c r="G45" s="7">
        <v>6.5</v>
      </c>
      <c r="H45" s="7">
        <v>6.5</v>
      </c>
      <c r="I45" s="7">
        <v>7.6</v>
      </c>
      <c r="J45" s="7">
        <v>6.7</v>
      </c>
      <c r="K45" s="6">
        <f t="shared" si="0"/>
        <v>6.9600000000000009</v>
      </c>
      <c r="L45" s="6">
        <f t="shared" si="1"/>
        <v>2.7840000000000007</v>
      </c>
      <c r="M45" s="61">
        <v>6</v>
      </c>
      <c r="N45" s="6">
        <f t="shared" si="2"/>
        <v>3.5999999999999996</v>
      </c>
      <c r="O45" s="6">
        <f t="shared" si="3"/>
        <v>6.3840000000000003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</v>
      </c>
      <c r="G46" s="7">
        <v>7</v>
      </c>
      <c r="H46" s="7">
        <v>6.5</v>
      </c>
      <c r="I46" s="7">
        <v>6.5</v>
      </c>
      <c r="J46" s="7">
        <v>7</v>
      </c>
      <c r="K46" s="6">
        <f t="shared" si="0"/>
        <v>6.8</v>
      </c>
      <c r="L46" s="6">
        <f t="shared" si="1"/>
        <v>2.72</v>
      </c>
      <c r="M46" s="61">
        <v>6</v>
      </c>
      <c r="N46" s="6">
        <f t="shared" si="2"/>
        <v>3.5999999999999996</v>
      </c>
      <c r="O46" s="6">
        <f t="shared" si="3"/>
        <v>6.32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7.5</v>
      </c>
      <c r="H47" s="7">
        <v>6.5</v>
      </c>
      <c r="I47" s="7">
        <v>6.5</v>
      </c>
      <c r="J47" s="7">
        <v>7</v>
      </c>
      <c r="K47" s="6">
        <f t="shared" si="0"/>
        <v>6.7</v>
      </c>
      <c r="L47" s="6">
        <f t="shared" si="1"/>
        <v>2.68</v>
      </c>
      <c r="M47" s="61">
        <v>6</v>
      </c>
      <c r="N47" s="6">
        <f t="shared" si="2"/>
        <v>3.5999999999999996</v>
      </c>
      <c r="O47" s="6">
        <f t="shared" si="3"/>
        <v>6.2799999999999994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6.2</v>
      </c>
      <c r="I48" s="7">
        <v>6.2</v>
      </c>
      <c r="J48" s="7">
        <v>6.5</v>
      </c>
      <c r="K48" s="6">
        <f t="shared" si="0"/>
        <v>6.3</v>
      </c>
      <c r="L48" s="6">
        <f t="shared" si="1"/>
        <v>2.52</v>
      </c>
      <c r="M48" s="61">
        <v>6</v>
      </c>
      <c r="N48" s="6">
        <f t="shared" si="2"/>
        <v>3.5999999999999996</v>
      </c>
      <c r="O48" s="6">
        <f t="shared" si="3"/>
        <v>6.1199999999999992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7.5</v>
      </c>
      <c r="G49" s="7">
        <v>6.5</v>
      </c>
      <c r="H49" s="7">
        <v>6.2</v>
      </c>
      <c r="I49" s="7">
        <v>6.2</v>
      </c>
      <c r="J49" s="7">
        <v>6.5</v>
      </c>
      <c r="K49" s="6">
        <f t="shared" si="0"/>
        <v>6.58</v>
      </c>
      <c r="L49" s="6">
        <f t="shared" si="1"/>
        <v>2.6320000000000001</v>
      </c>
      <c r="M49" s="61">
        <v>6</v>
      </c>
      <c r="N49" s="6">
        <f t="shared" si="2"/>
        <v>3.5999999999999996</v>
      </c>
      <c r="O49" s="6">
        <f t="shared" si="3"/>
        <v>6.2319999999999993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5.7</v>
      </c>
      <c r="H50" s="7">
        <v>6.5</v>
      </c>
      <c r="I50" s="7">
        <v>6.5</v>
      </c>
      <c r="J50" s="7">
        <v>6.5</v>
      </c>
      <c r="K50" s="6">
        <f t="shared" si="0"/>
        <v>6.24</v>
      </c>
      <c r="L50" s="6">
        <f t="shared" si="1"/>
        <v>2.4960000000000004</v>
      </c>
      <c r="M50" s="61">
        <v>6</v>
      </c>
      <c r="N50" s="6">
        <f t="shared" si="2"/>
        <v>3.5999999999999996</v>
      </c>
      <c r="O50" s="6">
        <f t="shared" si="3"/>
        <v>6.0960000000000001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5.8</v>
      </c>
      <c r="G51" s="7">
        <v>6</v>
      </c>
      <c r="H51" s="7">
        <v>6.5</v>
      </c>
      <c r="I51" s="7">
        <v>6.5</v>
      </c>
      <c r="J51" s="7">
        <v>6.5</v>
      </c>
      <c r="K51" s="6">
        <f t="shared" si="0"/>
        <v>6.26</v>
      </c>
      <c r="L51" s="6">
        <f t="shared" si="1"/>
        <v>2.504</v>
      </c>
      <c r="M51" s="61">
        <v>6</v>
      </c>
      <c r="N51" s="6">
        <f t="shared" si="2"/>
        <v>3.5999999999999996</v>
      </c>
      <c r="O51" s="6">
        <f t="shared" si="3"/>
        <v>6.1039999999999992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</v>
      </c>
      <c r="G52" s="7">
        <v>6.5</v>
      </c>
      <c r="H52" s="7">
        <v>7</v>
      </c>
      <c r="I52" s="7">
        <v>6.5</v>
      </c>
      <c r="J52" s="7">
        <v>7.5</v>
      </c>
      <c r="K52" s="6">
        <f t="shared" si="0"/>
        <v>7.1</v>
      </c>
      <c r="L52" s="6">
        <f t="shared" si="1"/>
        <v>2.84</v>
      </c>
      <c r="M52" s="61">
        <v>6</v>
      </c>
      <c r="N52" s="6">
        <f t="shared" si="2"/>
        <v>3.5999999999999996</v>
      </c>
      <c r="O52" s="6">
        <f t="shared" si="3"/>
        <v>6.4399999999999995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7</v>
      </c>
      <c r="H53" s="7">
        <v>7</v>
      </c>
      <c r="I53" s="7">
        <v>6.5</v>
      </c>
      <c r="J53" s="7">
        <v>7</v>
      </c>
      <c r="K53" s="6">
        <f t="shared" si="0"/>
        <v>6.7</v>
      </c>
      <c r="L53" s="6">
        <f t="shared" si="1"/>
        <v>2.68</v>
      </c>
      <c r="M53" s="61">
        <v>6</v>
      </c>
      <c r="N53" s="6">
        <f t="shared" si="2"/>
        <v>3.5999999999999996</v>
      </c>
      <c r="O53" s="6">
        <f t="shared" si="3"/>
        <v>6.2799999999999994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6.5</v>
      </c>
      <c r="H54" s="7">
        <v>7</v>
      </c>
      <c r="I54" s="7">
        <v>7</v>
      </c>
      <c r="J54" s="7">
        <v>7</v>
      </c>
      <c r="K54" s="6">
        <f t="shared" si="0"/>
        <v>6.9</v>
      </c>
      <c r="L54" s="6">
        <f t="shared" si="1"/>
        <v>2.7600000000000002</v>
      </c>
      <c r="M54" s="61">
        <v>6</v>
      </c>
      <c r="N54" s="6">
        <f t="shared" si="2"/>
        <v>3.5999999999999996</v>
      </c>
      <c r="O54" s="6">
        <f t="shared" si="3"/>
        <v>6.3599999999999994</v>
      </c>
    </row>
  </sheetData>
  <sheetProtection algorithmName="SHA-512" hashValue="X8OZVQ1KTP93pv8ZeGeq5W6m6cJOeXmxzNTOEza1pVVYYlwQPaC7ZqEfiHcaNTfXteG0IM1+Yd2q6+XzKtaJ8A==" saltValue="UKG7+qNFQ6nb+2xsTbF3pg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100" zoomScaleSheetLayoutView="85" workbookViewId="0">
      <selection activeCell="M53" sqref="M53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74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7</v>
      </c>
      <c r="G9" s="7">
        <v>7</v>
      </c>
      <c r="H9" s="7">
        <v>7</v>
      </c>
      <c r="I9" s="7">
        <v>6.7</v>
      </c>
      <c r="J9" s="7">
        <v>8.3000000000000007</v>
      </c>
      <c r="K9" s="6">
        <f t="shared" ref="K9:K54" si="0">AVERAGE(F9:J9)</f>
        <v>7.2</v>
      </c>
      <c r="L9" s="6">
        <f t="shared" ref="L9:L54" si="1">40%*K9</f>
        <v>2.8800000000000003</v>
      </c>
      <c r="M9" s="6">
        <v>6.6</v>
      </c>
      <c r="N9" s="6">
        <f t="shared" ref="N9:N54" si="2">60%*M9</f>
        <v>3.9599999999999995</v>
      </c>
      <c r="O9" s="6">
        <f t="shared" ref="O9:O54" si="3">N9+L9</f>
        <v>6.84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6.8</v>
      </c>
      <c r="G10" s="7">
        <v>6.5</v>
      </c>
      <c r="H10" s="7">
        <v>6.5</v>
      </c>
      <c r="I10" s="7">
        <v>6</v>
      </c>
      <c r="J10" s="7">
        <v>6.9</v>
      </c>
      <c r="K10" s="6">
        <f t="shared" si="0"/>
        <v>6.5400000000000009</v>
      </c>
      <c r="L10" s="6">
        <f t="shared" si="1"/>
        <v>2.6160000000000005</v>
      </c>
      <c r="M10" s="6">
        <v>6</v>
      </c>
      <c r="N10" s="6">
        <f t="shared" si="2"/>
        <v>3.5999999999999996</v>
      </c>
      <c r="O10" s="6">
        <f t="shared" si="3"/>
        <v>6.2160000000000002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6.5</v>
      </c>
      <c r="G11" s="7">
        <v>6.8</v>
      </c>
      <c r="H11" s="7">
        <v>6.8</v>
      </c>
      <c r="I11" s="7">
        <v>6.9</v>
      </c>
      <c r="J11" s="7">
        <v>8.3000000000000007</v>
      </c>
      <c r="K11" s="6">
        <f t="shared" si="0"/>
        <v>7.06</v>
      </c>
      <c r="L11" s="6">
        <f t="shared" si="1"/>
        <v>2.8239999999999998</v>
      </c>
      <c r="M11" s="6">
        <v>6</v>
      </c>
      <c r="N11" s="6">
        <f t="shared" si="2"/>
        <v>3.5999999999999996</v>
      </c>
      <c r="O11" s="6">
        <f t="shared" si="3"/>
        <v>6.4239999999999995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6.8</v>
      </c>
      <c r="G12" s="7">
        <v>6.7</v>
      </c>
      <c r="H12" s="7">
        <v>6.5</v>
      </c>
      <c r="I12" s="7">
        <v>6</v>
      </c>
      <c r="J12" s="7">
        <v>6.3</v>
      </c>
      <c r="K12" s="6">
        <f t="shared" si="0"/>
        <v>6.4599999999999991</v>
      </c>
      <c r="L12" s="6">
        <f t="shared" si="1"/>
        <v>2.5839999999999996</v>
      </c>
      <c r="M12" s="6">
        <v>6</v>
      </c>
      <c r="N12" s="6">
        <f t="shared" si="2"/>
        <v>3.5999999999999996</v>
      </c>
      <c r="O12" s="6">
        <f t="shared" si="3"/>
        <v>6.1839999999999993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6.8</v>
      </c>
      <c r="G13" s="7">
        <v>6.7</v>
      </c>
      <c r="H13" s="7">
        <v>6.8</v>
      </c>
      <c r="I13" s="7">
        <v>7.2</v>
      </c>
      <c r="J13" s="7">
        <v>7</v>
      </c>
      <c r="K13" s="6">
        <f t="shared" si="0"/>
        <v>6.9</v>
      </c>
      <c r="L13" s="6">
        <f t="shared" si="1"/>
        <v>2.7600000000000002</v>
      </c>
      <c r="M13" s="6">
        <v>6</v>
      </c>
      <c r="N13" s="6">
        <f t="shared" si="2"/>
        <v>3.5999999999999996</v>
      </c>
      <c r="O13" s="6">
        <f t="shared" si="3"/>
        <v>6.3599999999999994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6.4</v>
      </c>
      <c r="G14" s="7">
        <v>6.5</v>
      </c>
      <c r="H14" s="7">
        <v>6.5</v>
      </c>
      <c r="I14" s="7">
        <v>7</v>
      </c>
      <c r="J14" s="7">
        <v>6.8</v>
      </c>
      <c r="K14" s="6">
        <f t="shared" si="0"/>
        <v>6.6399999999999988</v>
      </c>
      <c r="L14" s="6">
        <f t="shared" si="1"/>
        <v>2.6559999999999997</v>
      </c>
      <c r="M14" s="6">
        <v>6</v>
      </c>
      <c r="N14" s="6">
        <f t="shared" si="2"/>
        <v>3.5999999999999996</v>
      </c>
      <c r="O14" s="6">
        <f t="shared" si="3"/>
        <v>6.2559999999999993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6.7</v>
      </c>
      <c r="G15" s="7">
        <v>6.5</v>
      </c>
      <c r="H15" s="7">
        <v>7.4</v>
      </c>
      <c r="I15" s="7">
        <v>7</v>
      </c>
      <c r="J15" s="7">
        <v>6.6</v>
      </c>
      <c r="K15" s="6">
        <f t="shared" si="0"/>
        <v>6.8400000000000007</v>
      </c>
      <c r="L15" s="6">
        <f t="shared" si="1"/>
        <v>2.7360000000000007</v>
      </c>
      <c r="M15" s="6">
        <v>6</v>
      </c>
      <c r="N15" s="6">
        <f t="shared" si="2"/>
        <v>3.5999999999999996</v>
      </c>
      <c r="O15" s="6">
        <f t="shared" si="3"/>
        <v>6.3360000000000003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6</v>
      </c>
      <c r="G16" s="7">
        <v>7.5</v>
      </c>
      <c r="H16" s="7">
        <v>7.5</v>
      </c>
      <c r="I16" s="7">
        <v>6.9</v>
      </c>
      <c r="J16" s="7">
        <v>8.1</v>
      </c>
      <c r="K16" s="6">
        <f t="shared" si="0"/>
        <v>7.2</v>
      </c>
      <c r="L16" s="6">
        <f t="shared" si="1"/>
        <v>2.8800000000000003</v>
      </c>
      <c r="M16" s="6">
        <v>6.4</v>
      </c>
      <c r="N16" s="6">
        <f t="shared" si="2"/>
        <v>3.84</v>
      </c>
      <c r="O16" s="6">
        <f t="shared" si="3"/>
        <v>6.7200000000000006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6.3</v>
      </c>
      <c r="G17" s="7">
        <v>6.8</v>
      </c>
      <c r="H17" s="7">
        <v>6.6</v>
      </c>
      <c r="I17" s="7">
        <v>6.8</v>
      </c>
      <c r="J17" s="7">
        <v>7.5</v>
      </c>
      <c r="K17" s="6">
        <f t="shared" si="0"/>
        <v>6.8</v>
      </c>
      <c r="L17" s="6">
        <f t="shared" si="1"/>
        <v>2.72</v>
      </c>
      <c r="M17" s="6">
        <v>6.2</v>
      </c>
      <c r="N17" s="6">
        <f t="shared" si="2"/>
        <v>3.7199999999999998</v>
      </c>
      <c r="O17" s="6">
        <f t="shared" si="3"/>
        <v>6.4399999999999995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8.5</v>
      </c>
      <c r="G18" s="7">
        <v>8</v>
      </c>
      <c r="H18" s="7">
        <v>8.9</v>
      </c>
      <c r="I18" s="7">
        <v>7.2</v>
      </c>
      <c r="J18" s="7">
        <v>8.8000000000000007</v>
      </c>
      <c r="K18" s="6">
        <f t="shared" si="0"/>
        <v>8.2800000000000011</v>
      </c>
      <c r="L18" s="6">
        <f t="shared" si="1"/>
        <v>3.3120000000000007</v>
      </c>
      <c r="M18" s="6">
        <v>6.6</v>
      </c>
      <c r="N18" s="6">
        <f t="shared" si="2"/>
        <v>3.9599999999999995</v>
      </c>
      <c r="O18" s="6">
        <f t="shared" si="3"/>
        <v>7.2720000000000002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7</v>
      </c>
      <c r="G19" s="7">
        <v>6.7</v>
      </c>
      <c r="H19" s="7">
        <v>6.8</v>
      </c>
      <c r="I19" s="7">
        <v>7.3</v>
      </c>
      <c r="J19" s="7">
        <v>7.7</v>
      </c>
      <c r="K19" s="6">
        <f t="shared" si="0"/>
        <v>7.1</v>
      </c>
      <c r="L19" s="6">
        <f t="shared" si="1"/>
        <v>2.84</v>
      </c>
      <c r="M19" s="6">
        <v>7</v>
      </c>
      <c r="N19" s="6">
        <f t="shared" si="2"/>
        <v>4.2</v>
      </c>
      <c r="O19" s="6">
        <f t="shared" si="3"/>
        <v>7.04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7.5</v>
      </c>
      <c r="G20" s="7">
        <v>7</v>
      </c>
      <c r="H20" s="7">
        <v>6.7</v>
      </c>
      <c r="I20" s="7">
        <v>6.7</v>
      </c>
      <c r="J20" s="7">
        <v>6.9</v>
      </c>
      <c r="K20" s="6">
        <f t="shared" si="0"/>
        <v>6.9599999999999991</v>
      </c>
      <c r="L20" s="6">
        <f t="shared" si="1"/>
        <v>2.7839999999999998</v>
      </c>
      <c r="M20" s="6">
        <v>6</v>
      </c>
      <c r="N20" s="6">
        <f t="shared" si="2"/>
        <v>3.5999999999999996</v>
      </c>
      <c r="O20" s="6">
        <f t="shared" si="3"/>
        <v>6.3839999999999995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8.5</v>
      </c>
      <c r="G21" s="7">
        <v>7.8</v>
      </c>
      <c r="H21" s="7">
        <v>6.5</v>
      </c>
      <c r="I21" s="7">
        <v>8.1</v>
      </c>
      <c r="J21" s="7">
        <v>7.8</v>
      </c>
      <c r="K21" s="6">
        <f t="shared" si="0"/>
        <v>7.7399999999999993</v>
      </c>
      <c r="L21" s="6">
        <f t="shared" si="1"/>
        <v>3.0960000000000001</v>
      </c>
      <c r="M21" s="6">
        <v>6.2</v>
      </c>
      <c r="N21" s="6">
        <f t="shared" si="2"/>
        <v>3.7199999999999998</v>
      </c>
      <c r="O21" s="6">
        <f t="shared" si="3"/>
        <v>6.8159999999999998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</v>
      </c>
      <c r="G22" s="7">
        <v>6.7</v>
      </c>
      <c r="H22" s="7">
        <v>6.5</v>
      </c>
      <c r="I22" s="7">
        <v>6.1</v>
      </c>
      <c r="J22" s="7">
        <v>7.4</v>
      </c>
      <c r="K22" s="6">
        <f t="shared" si="0"/>
        <v>6.9399999999999995</v>
      </c>
      <c r="L22" s="6">
        <f t="shared" si="1"/>
        <v>2.7759999999999998</v>
      </c>
      <c r="M22" s="6">
        <v>6</v>
      </c>
      <c r="N22" s="6">
        <f t="shared" si="2"/>
        <v>3.5999999999999996</v>
      </c>
      <c r="O22" s="6">
        <f t="shared" si="3"/>
        <v>6.3759999999999994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6.1</v>
      </c>
      <c r="G23" s="7">
        <v>6.2</v>
      </c>
      <c r="H23" s="7">
        <v>6.9</v>
      </c>
      <c r="I23" s="7">
        <v>6.8</v>
      </c>
      <c r="J23" s="7">
        <v>7.7</v>
      </c>
      <c r="K23" s="6">
        <f t="shared" si="0"/>
        <v>6.74</v>
      </c>
      <c r="L23" s="6">
        <f t="shared" si="1"/>
        <v>2.6960000000000002</v>
      </c>
      <c r="M23" s="6">
        <v>6</v>
      </c>
      <c r="N23" s="6">
        <f t="shared" si="2"/>
        <v>3.5999999999999996</v>
      </c>
      <c r="O23" s="6">
        <f t="shared" si="3"/>
        <v>6.2959999999999994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6.7</v>
      </c>
      <c r="G24" s="7">
        <v>6.8</v>
      </c>
      <c r="H24" s="7">
        <v>7</v>
      </c>
      <c r="I24" s="7">
        <v>6.4</v>
      </c>
      <c r="J24" s="7">
        <v>7.8</v>
      </c>
      <c r="K24" s="6">
        <f t="shared" si="0"/>
        <v>6.9399999999999995</v>
      </c>
      <c r="L24" s="6">
        <f t="shared" si="1"/>
        <v>2.7759999999999998</v>
      </c>
      <c r="M24" s="6">
        <v>6</v>
      </c>
      <c r="N24" s="6">
        <f t="shared" si="2"/>
        <v>3.5999999999999996</v>
      </c>
      <c r="O24" s="6">
        <f t="shared" si="3"/>
        <v>6.3759999999999994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6.8</v>
      </c>
      <c r="H25" s="7">
        <v>6.8</v>
      </c>
      <c r="I25" s="7">
        <v>7.3</v>
      </c>
      <c r="J25" s="7">
        <v>8.1999999999999993</v>
      </c>
      <c r="K25" s="6">
        <f t="shared" si="0"/>
        <v>7.42</v>
      </c>
      <c r="L25" s="6">
        <f t="shared" si="1"/>
        <v>2.968</v>
      </c>
      <c r="M25" s="6">
        <v>6.4</v>
      </c>
      <c r="N25" s="6">
        <f t="shared" si="2"/>
        <v>3.84</v>
      </c>
      <c r="O25" s="6">
        <f t="shared" si="3"/>
        <v>6.8079999999999998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7</v>
      </c>
      <c r="G26" s="7">
        <v>6.5</v>
      </c>
      <c r="H26" s="7">
        <v>6.6</v>
      </c>
      <c r="I26" s="7">
        <v>6</v>
      </c>
      <c r="J26" s="7">
        <v>6.7</v>
      </c>
      <c r="K26" s="6">
        <f t="shared" si="0"/>
        <v>6.5600000000000005</v>
      </c>
      <c r="L26" s="6">
        <f t="shared" si="1"/>
        <v>2.6240000000000006</v>
      </c>
      <c r="M26" s="6">
        <v>6</v>
      </c>
      <c r="N26" s="6">
        <f t="shared" si="2"/>
        <v>3.5999999999999996</v>
      </c>
      <c r="O26" s="6">
        <f t="shared" si="3"/>
        <v>6.2240000000000002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6.5</v>
      </c>
      <c r="G27" s="7">
        <v>6.8</v>
      </c>
      <c r="H27" s="7">
        <v>7</v>
      </c>
      <c r="I27" s="7">
        <v>6.3</v>
      </c>
      <c r="J27" s="7">
        <v>8.9</v>
      </c>
      <c r="K27" s="6">
        <f t="shared" si="0"/>
        <v>7.1</v>
      </c>
      <c r="L27" s="6">
        <f t="shared" si="1"/>
        <v>2.84</v>
      </c>
      <c r="M27" s="6">
        <v>7</v>
      </c>
      <c r="N27" s="6">
        <f t="shared" si="2"/>
        <v>4.2</v>
      </c>
      <c r="O27" s="6">
        <f t="shared" si="3"/>
        <v>7.04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6.5</v>
      </c>
      <c r="G28" s="7">
        <v>6.8</v>
      </c>
      <c r="H28" s="7">
        <v>6.8</v>
      </c>
      <c r="I28" s="7">
        <v>7.1</v>
      </c>
      <c r="J28" s="7">
        <v>7.3</v>
      </c>
      <c r="K28" s="6">
        <f t="shared" si="0"/>
        <v>6.9</v>
      </c>
      <c r="L28" s="6">
        <f t="shared" si="1"/>
        <v>2.7600000000000002</v>
      </c>
      <c r="M28" s="6">
        <v>6</v>
      </c>
      <c r="N28" s="6">
        <f t="shared" si="2"/>
        <v>3.5999999999999996</v>
      </c>
      <c r="O28" s="6">
        <f t="shared" si="3"/>
        <v>6.3599999999999994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7.9</v>
      </c>
      <c r="G29" s="7">
        <v>7.2</v>
      </c>
      <c r="H29" s="7">
        <v>7.4</v>
      </c>
      <c r="I29" s="7">
        <v>7</v>
      </c>
      <c r="J29" s="7">
        <v>8.5</v>
      </c>
      <c r="K29" s="6">
        <f t="shared" si="0"/>
        <v>7.6</v>
      </c>
      <c r="L29" s="6">
        <f t="shared" si="1"/>
        <v>3.04</v>
      </c>
      <c r="M29" s="6">
        <v>6</v>
      </c>
      <c r="N29" s="6">
        <f t="shared" si="2"/>
        <v>3.5999999999999996</v>
      </c>
      <c r="O29" s="6">
        <f t="shared" si="3"/>
        <v>6.64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6.5</v>
      </c>
      <c r="G30" s="7">
        <v>6.7</v>
      </c>
      <c r="H30" s="7">
        <v>6.8</v>
      </c>
      <c r="I30" s="7">
        <v>7.3</v>
      </c>
      <c r="J30" s="7">
        <v>7.4</v>
      </c>
      <c r="K30" s="6">
        <f t="shared" si="0"/>
        <v>6.94</v>
      </c>
      <c r="L30" s="6">
        <f t="shared" si="1"/>
        <v>2.7760000000000002</v>
      </c>
      <c r="M30" s="6">
        <v>6</v>
      </c>
      <c r="N30" s="6">
        <f t="shared" si="2"/>
        <v>3.5999999999999996</v>
      </c>
      <c r="O30" s="6">
        <f t="shared" si="3"/>
        <v>6.3759999999999994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6.8</v>
      </c>
      <c r="G31" s="7">
        <v>7</v>
      </c>
      <c r="H31" s="7">
        <v>6.6</v>
      </c>
      <c r="I31" s="7">
        <v>6.5</v>
      </c>
      <c r="J31" s="7">
        <v>6.8</v>
      </c>
      <c r="K31" s="6">
        <f t="shared" si="0"/>
        <v>6.7399999999999993</v>
      </c>
      <c r="L31" s="6">
        <f t="shared" si="1"/>
        <v>2.6959999999999997</v>
      </c>
      <c r="M31" s="6">
        <v>6</v>
      </c>
      <c r="N31" s="6">
        <f t="shared" si="2"/>
        <v>3.5999999999999996</v>
      </c>
      <c r="O31" s="6">
        <f t="shared" si="3"/>
        <v>6.2959999999999994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6.2</v>
      </c>
      <c r="H32" s="7">
        <v>6.6</v>
      </c>
      <c r="I32" s="7">
        <v>6.5</v>
      </c>
      <c r="J32" s="7">
        <v>6.5</v>
      </c>
      <c r="K32" s="6">
        <f t="shared" si="0"/>
        <v>6.3599999999999994</v>
      </c>
      <c r="L32" s="6">
        <f t="shared" si="1"/>
        <v>2.544</v>
      </c>
      <c r="M32" s="6">
        <v>6</v>
      </c>
      <c r="N32" s="6">
        <f t="shared" si="2"/>
        <v>3.5999999999999996</v>
      </c>
      <c r="O32" s="6">
        <f t="shared" si="3"/>
        <v>6.1440000000000001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6.3</v>
      </c>
      <c r="G33" s="7">
        <v>6.3</v>
      </c>
      <c r="H33" s="7">
        <v>6.8</v>
      </c>
      <c r="I33" s="7">
        <v>7</v>
      </c>
      <c r="J33" s="7">
        <v>7.2</v>
      </c>
      <c r="K33" s="6">
        <f t="shared" si="0"/>
        <v>6.7200000000000006</v>
      </c>
      <c r="L33" s="6">
        <f t="shared" si="1"/>
        <v>2.6880000000000006</v>
      </c>
      <c r="M33" s="6">
        <v>6</v>
      </c>
      <c r="N33" s="6">
        <f t="shared" si="2"/>
        <v>3.5999999999999996</v>
      </c>
      <c r="O33" s="6">
        <f t="shared" si="3"/>
        <v>6.2880000000000003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6.3</v>
      </c>
      <c r="G34" s="7">
        <v>6</v>
      </c>
      <c r="H34" s="7">
        <v>6.5</v>
      </c>
      <c r="I34" s="7">
        <v>6.5</v>
      </c>
      <c r="J34" s="7">
        <v>6.7</v>
      </c>
      <c r="K34" s="6">
        <f t="shared" si="0"/>
        <v>6.4</v>
      </c>
      <c r="L34" s="6">
        <f t="shared" si="1"/>
        <v>2.5600000000000005</v>
      </c>
      <c r="M34" s="6">
        <v>6</v>
      </c>
      <c r="N34" s="6">
        <f t="shared" si="2"/>
        <v>3.5999999999999996</v>
      </c>
      <c r="O34" s="6">
        <f t="shared" si="3"/>
        <v>6.16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6</v>
      </c>
      <c r="G35" s="7">
        <v>6.2</v>
      </c>
      <c r="H35" s="7">
        <v>6.6</v>
      </c>
      <c r="I35" s="7">
        <v>6.5</v>
      </c>
      <c r="J35" s="7">
        <v>6.5</v>
      </c>
      <c r="K35" s="6">
        <f t="shared" si="0"/>
        <v>6.3599999999999994</v>
      </c>
      <c r="L35" s="6">
        <f t="shared" si="1"/>
        <v>2.544</v>
      </c>
      <c r="M35" s="6">
        <v>6</v>
      </c>
      <c r="N35" s="6">
        <f t="shared" si="2"/>
        <v>3.5999999999999996</v>
      </c>
      <c r="O35" s="6">
        <f t="shared" si="3"/>
        <v>6.1440000000000001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6.2</v>
      </c>
      <c r="G36" s="7">
        <v>6.3</v>
      </c>
      <c r="H36" s="7">
        <v>6.7</v>
      </c>
      <c r="I36" s="7">
        <v>6.5</v>
      </c>
      <c r="J36" s="7">
        <v>6.7</v>
      </c>
      <c r="K36" s="6">
        <f t="shared" si="0"/>
        <v>6.4799999999999995</v>
      </c>
      <c r="L36" s="6">
        <f t="shared" si="1"/>
        <v>2.5920000000000001</v>
      </c>
      <c r="M36" s="6">
        <v>6</v>
      </c>
      <c r="N36" s="6">
        <f t="shared" si="2"/>
        <v>3.5999999999999996</v>
      </c>
      <c r="O36" s="6">
        <f t="shared" si="3"/>
        <v>6.1920000000000002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6.5</v>
      </c>
      <c r="H37" s="7">
        <v>6.7</v>
      </c>
      <c r="I37" s="7">
        <v>6.7</v>
      </c>
      <c r="J37" s="7">
        <v>7.1</v>
      </c>
      <c r="K37" s="6">
        <f t="shared" si="0"/>
        <v>6.6599999999999993</v>
      </c>
      <c r="L37" s="6">
        <f t="shared" si="1"/>
        <v>2.6639999999999997</v>
      </c>
      <c r="M37" s="61">
        <v>6</v>
      </c>
      <c r="N37" s="6">
        <f t="shared" si="2"/>
        <v>3.5999999999999996</v>
      </c>
      <c r="O37" s="6">
        <f t="shared" si="3"/>
        <v>6.2639999999999993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</v>
      </c>
      <c r="G38" s="7">
        <v>6</v>
      </c>
      <c r="H38" s="7">
        <v>6.7</v>
      </c>
      <c r="I38" s="7">
        <v>6.5</v>
      </c>
      <c r="J38" s="7">
        <v>6.8</v>
      </c>
      <c r="K38" s="6">
        <f t="shared" si="0"/>
        <v>6.4</v>
      </c>
      <c r="L38" s="6">
        <f t="shared" si="1"/>
        <v>2.5600000000000005</v>
      </c>
      <c r="M38" s="61">
        <v>6</v>
      </c>
      <c r="N38" s="6">
        <f t="shared" si="2"/>
        <v>3.5999999999999996</v>
      </c>
      <c r="O38" s="6">
        <f t="shared" si="3"/>
        <v>6.16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6.6</v>
      </c>
      <c r="G39" s="7">
        <v>6</v>
      </c>
      <c r="H39" s="7">
        <v>6.6</v>
      </c>
      <c r="I39" s="7">
        <v>6.6</v>
      </c>
      <c r="J39" s="7">
        <v>6.6</v>
      </c>
      <c r="K39" s="6">
        <f t="shared" si="0"/>
        <v>6.4799999999999995</v>
      </c>
      <c r="L39" s="6">
        <f t="shared" si="1"/>
        <v>2.5920000000000001</v>
      </c>
      <c r="M39" s="61">
        <v>6</v>
      </c>
      <c r="N39" s="6">
        <f t="shared" si="2"/>
        <v>3.5999999999999996</v>
      </c>
      <c r="O39" s="6">
        <f t="shared" si="3"/>
        <v>6.1920000000000002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6.8</v>
      </c>
      <c r="I40" s="7">
        <v>6.5</v>
      </c>
      <c r="J40" s="7">
        <v>6.4</v>
      </c>
      <c r="K40" s="6">
        <f t="shared" si="0"/>
        <v>6.3400000000000007</v>
      </c>
      <c r="L40" s="6">
        <f t="shared" si="1"/>
        <v>2.5360000000000005</v>
      </c>
      <c r="M40" s="61">
        <v>6</v>
      </c>
      <c r="N40" s="6">
        <f t="shared" si="2"/>
        <v>3.5999999999999996</v>
      </c>
      <c r="O40" s="6">
        <f t="shared" si="3"/>
        <v>6.1360000000000001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6.5</v>
      </c>
      <c r="G41" s="7">
        <v>6</v>
      </c>
      <c r="H41" s="7">
        <v>6.5</v>
      </c>
      <c r="I41" s="7">
        <v>6.5</v>
      </c>
      <c r="J41" s="7">
        <v>6.5</v>
      </c>
      <c r="K41" s="6">
        <f t="shared" si="0"/>
        <v>6.4</v>
      </c>
      <c r="L41" s="6">
        <f t="shared" si="1"/>
        <v>2.5600000000000005</v>
      </c>
      <c r="M41" s="61">
        <v>6</v>
      </c>
      <c r="N41" s="6">
        <f t="shared" si="2"/>
        <v>3.5999999999999996</v>
      </c>
      <c r="O41" s="6">
        <f t="shared" si="3"/>
        <v>6.16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6.4</v>
      </c>
      <c r="H42" s="7">
        <v>6.5</v>
      </c>
      <c r="I42" s="7">
        <v>6.5</v>
      </c>
      <c r="J42" s="7">
        <v>6.4</v>
      </c>
      <c r="K42" s="6">
        <f t="shared" si="0"/>
        <v>6.4599999999999991</v>
      </c>
      <c r="L42" s="6">
        <f t="shared" si="1"/>
        <v>2.5839999999999996</v>
      </c>
      <c r="M42" s="61">
        <v>6</v>
      </c>
      <c r="N42" s="6">
        <f t="shared" si="2"/>
        <v>3.5999999999999996</v>
      </c>
      <c r="O42" s="6">
        <f t="shared" si="3"/>
        <v>6.1839999999999993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</v>
      </c>
      <c r="G43" s="7">
        <v>6.2</v>
      </c>
      <c r="H43" s="7">
        <v>6.5</v>
      </c>
      <c r="I43" s="7">
        <v>6.3</v>
      </c>
      <c r="J43" s="7">
        <v>6.6</v>
      </c>
      <c r="K43" s="6">
        <f t="shared" si="0"/>
        <v>6.32</v>
      </c>
      <c r="L43" s="6">
        <f t="shared" si="1"/>
        <v>2.5280000000000005</v>
      </c>
      <c r="M43" s="61">
        <v>6</v>
      </c>
      <c r="N43" s="6">
        <f t="shared" si="2"/>
        <v>3.5999999999999996</v>
      </c>
      <c r="O43" s="6">
        <f t="shared" si="3"/>
        <v>6.1280000000000001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6.7</v>
      </c>
      <c r="I44" s="7">
        <v>6.7</v>
      </c>
      <c r="J44" s="7">
        <v>6.7</v>
      </c>
      <c r="K44" s="6">
        <f t="shared" si="0"/>
        <v>6.42</v>
      </c>
      <c r="L44" s="6">
        <f t="shared" si="1"/>
        <v>2.5680000000000001</v>
      </c>
      <c r="M44" s="61">
        <v>6</v>
      </c>
      <c r="N44" s="6">
        <f t="shared" si="2"/>
        <v>3.5999999999999996</v>
      </c>
      <c r="O44" s="6">
        <f t="shared" si="3"/>
        <v>6.1679999999999993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6.1</v>
      </c>
      <c r="G45" s="7">
        <v>6.7</v>
      </c>
      <c r="H45" s="7">
        <v>7.5</v>
      </c>
      <c r="I45" s="7">
        <v>7.9</v>
      </c>
      <c r="J45" s="7">
        <v>8.8000000000000007</v>
      </c>
      <c r="K45" s="6">
        <f t="shared" si="0"/>
        <v>7.4</v>
      </c>
      <c r="L45" s="6">
        <f t="shared" si="1"/>
        <v>2.9600000000000004</v>
      </c>
      <c r="M45" s="61">
        <v>6</v>
      </c>
      <c r="N45" s="6">
        <f t="shared" si="2"/>
        <v>3.5999999999999996</v>
      </c>
      <c r="O45" s="6">
        <f t="shared" si="3"/>
        <v>6.5600000000000005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6.2</v>
      </c>
      <c r="G46" s="7">
        <v>6.2</v>
      </c>
      <c r="H46" s="7">
        <v>6.7</v>
      </c>
      <c r="I46" s="7">
        <v>6.5</v>
      </c>
      <c r="J46" s="7">
        <v>6.5</v>
      </c>
      <c r="K46" s="6">
        <f t="shared" si="0"/>
        <v>6.42</v>
      </c>
      <c r="L46" s="6">
        <f t="shared" si="1"/>
        <v>2.5680000000000001</v>
      </c>
      <c r="M46" s="61">
        <v>6</v>
      </c>
      <c r="N46" s="6">
        <f t="shared" si="2"/>
        <v>3.5999999999999996</v>
      </c>
      <c r="O46" s="6">
        <f t="shared" si="3"/>
        <v>6.1679999999999993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</v>
      </c>
      <c r="G47" s="7">
        <v>6</v>
      </c>
      <c r="H47" s="7">
        <v>6.5</v>
      </c>
      <c r="I47" s="7">
        <v>6.7</v>
      </c>
      <c r="J47" s="7">
        <v>7.1</v>
      </c>
      <c r="K47" s="6">
        <f t="shared" si="0"/>
        <v>6.4599999999999991</v>
      </c>
      <c r="L47" s="6">
        <f t="shared" si="1"/>
        <v>2.5839999999999996</v>
      </c>
      <c r="M47" s="61">
        <v>6</v>
      </c>
      <c r="N47" s="6">
        <f t="shared" si="2"/>
        <v>3.5999999999999996</v>
      </c>
      <c r="O47" s="6">
        <f t="shared" si="3"/>
        <v>6.1839999999999993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6.5</v>
      </c>
      <c r="I48" s="7">
        <v>6.5</v>
      </c>
      <c r="J48" s="7">
        <v>6.6</v>
      </c>
      <c r="K48" s="6">
        <f t="shared" si="0"/>
        <v>6.44</v>
      </c>
      <c r="L48" s="6">
        <f t="shared" si="1"/>
        <v>2.5760000000000005</v>
      </c>
      <c r="M48" s="61">
        <v>6</v>
      </c>
      <c r="N48" s="6">
        <f t="shared" si="2"/>
        <v>3.5999999999999996</v>
      </c>
      <c r="O48" s="6">
        <f t="shared" si="3"/>
        <v>6.1760000000000002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6.2</v>
      </c>
      <c r="H49" s="7">
        <v>6.5</v>
      </c>
      <c r="I49" s="7">
        <v>6.5</v>
      </c>
      <c r="J49" s="7">
        <v>6.8</v>
      </c>
      <c r="K49" s="6">
        <f t="shared" si="0"/>
        <v>6.4</v>
      </c>
      <c r="L49" s="6">
        <f t="shared" si="1"/>
        <v>2.5600000000000005</v>
      </c>
      <c r="M49" s="61">
        <v>6</v>
      </c>
      <c r="N49" s="6">
        <f t="shared" si="2"/>
        <v>3.5999999999999996</v>
      </c>
      <c r="O49" s="6">
        <f t="shared" si="3"/>
        <v>6.16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6</v>
      </c>
      <c r="G50" s="7">
        <v>6</v>
      </c>
      <c r="H50" s="7">
        <v>6.4</v>
      </c>
      <c r="I50" s="7">
        <v>5.9</v>
      </c>
      <c r="J50" s="7">
        <v>7.2</v>
      </c>
      <c r="K50" s="6">
        <f t="shared" si="0"/>
        <v>6.2999999999999989</v>
      </c>
      <c r="L50" s="6">
        <f t="shared" si="1"/>
        <v>2.5199999999999996</v>
      </c>
      <c r="M50" s="61">
        <v>6</v>
      </c>
      <c r="N50" s="6">
        <f t="shared" si="2"/>
        <v>3.5999999999999996</v>
      </c>
      <c r="O50" s="6">
        <f t="shared" si="3"/>
        <v>6.1199999999999992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6.5</v>
      </c>
      <c r="G51" s="7">
        <v>6.3</v>
      </c>
      <c r="H51" s="7">
        <v>6.8</v>
      </c>
      <c r="I51" s="7">
        <v>6.7</v>
      </c>
      <c r="J51" s="7">
        <v>7.6</v>
      </c>
      <c r="K51" s="6">
        <f t="shared" si="0"/>
        <v>6.7799999999999994</v>
      </c>
      <c r="L51" s="6">
        <f t="shared" si="1"/>
        <v>2.7119999999999997</v>
      </c>
      <c r="M51" s="61">
        <v>6</v>
      </c>
      <c r="N51" s="6">
        <f t="shared" si="2"/>
        <v>3.5999999999999996</v>
      </c>
      <c r="O51" s="6">
        <f t="shared" si="3"/>
        <v>6.3119999999999994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6</v>
      </c>
      <c r="G52" s="7">
        <v>6.7</v>
      </c>
      <c r="H52" s="7">
        <v>7.4</v>
      </c>
      <c r="I52" s="7">
        <v>7.4</v>
      </c>
      <c r="J52" s="7">
        <v>8.1</v>
      </c>
      <c r="K52" s="6">
        <f t="shared" si="0"/>
        <v>7.12</v>
      </c>
      <c r="L52" s="6">
        <f t="shared" si="1"/>
        <v>2.8480000000000003</v>
      </c>
      <c r="M52" s="61">
        <v>6.2</v>
      </c>
      <c r="N52" s="6">
        <f t="shared" si="2"/>
        <v>3.7199999999999998</v>
      </c>
      <c r="O52" s="6">
        <f t="shared" si="3"/>
        <v>6.5679999999999996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6</v>
      </c>
      <c r="G53" s="7">
        <v>6</v>
      </c>
      <c r="H53" s="7">
        <v>6.6</v>
      </c>
      <c r="I53" s="7">
        <v>6.5</v>
      </c>
      <c r="J53" s="7">
        <v>7</v>
      </c>
      <c r="K53" s="6">
        <f t="shared" si="0"/>
        <v>6.42</v>
      </c>
      <c r="L53" s="6">
        <f t="shared" si="1"/>
        <v>2.5680000000000001</v>
      </c>
      <c r="M53" s="61">
        <v>6</v>
      </c>
      <c r="N53" s="6">
        <f t="shared" si="2"/>
        <v>3.5999999999999996</v>
      </c>
      <c r="O53" s="6">
        <f t="shared" si="3"/>
        <v>6.1679999999999993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6.5</v>
      </c>
      <c r="G54" s="7">
        <v>6.3</v>
      </c>
      <c r="H54" s="7">
        <v>7.4</v>
      </c>
      <c r="I54" s="7">
        <v>7.3</v>
      </c>
      <c r="J54" s="7">
        <v>8.8000000000000007</v>
      </c>
      <c r="K54" s="6">
        <f t="shared" si="0"/>
        <v>7.2600000000000007</v>
      </c>
      <c r="L54" s="6">
        <f t="shared" si="1"/>
        <v>2.9040000000000004</v>
      </c>
      <c r="M54" s="61">
        <v>6</v>
      </c>
      <c r="N54" s="6">
        <f t="shared" si="2"/>
        <v>3.5999999999999996</v>
      </c>
      <c r="O54" s="6">
        <f t="shared" si="3"/>
        <v>6.5039999999999996</v>
      </c>
    </row>
  </sheetData>
  <sheetProtection algorithmName="SHA-512" hashValue="5AWMh1hvipgrfXqfA7spr2sOR3cSc9bc8kVWnjZtgLRBC65iSYO/jPHIghUSDH/DQ5HmjaAiTONtBCia+UC6Qg==" saltValue="0o6H9703t+EHXr4WLvlbEg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9" orientation="landscape" horizontalDpi="4294967293" r:id="rId1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topLeftCell="A33" zoomScale="85" zoomScaleNormal="100" zoomScaleSheetLayoutView="85" workbookViewId="0">
      <selection activeCell="M55" sqref="M55"/>
    </sheetView>
  </sheetViews>
  <sheetFormatPr defaultRowHeight="15" x14ac:dyDescent="0.25"/>
  <cols>
    <col min="1" max="1" width="6" bestFit="1" customWidth="1"/>
    <col min="2" max="2" width="6.85546875" bestFit="1" customWidth="1"/>
    <col min="3" max="3" width="11" bestFit="1" customWidth="1"/>
    <col min="4" max="4" width="14.5703125" customWidth="1"/>
    <col min="5" max="5" width="34.140625" bestFit="1" customWidth="1"/>
    <col min="6" max="15" width="7.7109375" customWidth="1"/>
  </cols>
  <sheetData>
    <row r="1" spans="1:15" ht="18" customHeight="1" x14ac:dyDescent="0.25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8" customHeight="1" x14ac:dyDescent="0.2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" customHeight="1" x14ac:dyDescent="0.25">
      <c r="A3" s="51" t="str">
        <f>UN!A3</f>
        <v>TAHUN PELAJARAN 2013/2014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ht="18" customHeight="1" x14ac:dyDescent="0.25"/>
    <row r="5" spans="1:15" ht="18" customHeight="1" x14ac:dyDescent="0.25">
      <c r="A5" t="s">
        <v>14</v>
      </c>
      <c r="D5" t="s">
        <v>75</v>
      </c>
    </row>
    <row r="6" spans="1:15" ht="18" customHeight="1" x14ac:dyDescent="0.25"/>
    <row r="7" spans="1:15" ht="18" customHeight="1" x14ac:dyDescent="0.25">
      <c r="A7" s="60" t="s">
        <v>0</v>
      </c>
      <c r="B7" s="60"/>
      <c r="C7" s="60"/>
      <c r="D7" s="60"/>
      <c r="E7" s="60" t="s">
        <v>5</v>
      </c>
      <c r="F7" s="60" t="s">
        <v>6</v>
      </c>
      <c r="G7" s="60"/>
      <c r="H7" s="60"/>
      <c r="I7" s="60"/>
      <c r="J7" s="60"/>
      <c r="K7" s="60" t="s">
        <v>7</v>
      </c>
      <c r="L7" s="60" t="s">
        <v>8</v>
      </c>
      <c r="M7" s="60" t="s">
        <v>9</v>
      </c>
      <c r="N7" s="60" t="s">
        <v>10</v>
      </c>
      <c r="O7" s="60" t="s">
        <v>11</v>
      </c>
    </row>
    <row r="8" spans="1:15" ht="18" customHeight="1" x14ac:dyDescent="0.25">
      <c r="A8" s="34" t="s">
        <v>1</v>
      </c>
      <c r="B8" s="34" t="s">
        <v>2</v>
      </c>
      <c r="C8" s="34" t="s">
        <v>3</v>
      </c>
      <c r="D8" s="34" t="s">
        <v>4</v>
      </c>
      <c r="E8" s="60"/>
      <c r="F8" s="34">
        <v>7</v>
      </c>
      <c r="G8" s="34">
        <v>8</v>
      </c>
      <c r="H8" s="34">
        <v>9</v>
      </c>
      <c r="I8" s="34">
        <v>10</v>
      </c>
      <c r="J8" s="34">
        <v>11</v>
      </c>
      <c r="K8" s="60"/>
      <c r="L8" s="60"/>
      <c r="M8" s="60"/>
      <c r="N8" s="60"/>
      <c r="O8" s="60"/>
    </row>
    <row r="9" spans="1:15" ht="18" customHeight="1" x14ac:dyDescent="0.25">
      <c r="A9" s="1">
        <v>1</v>
      </c>
      <c r="B9" s="2">
        <f>QH!B9</f>
        <v>4015</v>
      </c>
      <c r="C9" s="3" t="str">
        <f>QH!C9</f>
        <v>0020712577</v>
      </c>
      <c r="D9" s="3" t="str">
        <f>QH!D9</f>
        <v>80-162-001-8</v>
      </c>
      <c r="E9" s="26" t="str">
        <f>UN!B7</f>
        <v>ACHMAD ZANUAR FIRMANSYAH</v>
      </c>
      <c r="F9" s="7">
        <v>9</v>
      </c>
      <c r="G9" s="7">
        <v>8.8000000000000007</v>
      </c>
      <c r="H9" s="7">
        <v>8</v>
      </c>
      <c r="I9" s="7">
        <v>7</v>
      </c>
      <c r="J9" s="7">
        <v>8</v>
      </c>
      <c r="K9" s="6">
        <f t="shared" ref="K9:K54" si="0">AVERAGE(F9:J9)</f>
        <v>8.16</v>
      </c>
      <c r="L9" s="6">
        <f t="shared" ref="L9:L54" si="1">40%*K9</f>
        <v>3.2640000000000002</v>
      </c>
      <c r="M9" s="6">
        <v>9</v>
      </c>
      <c r="N9" s="6">
        <f t="shared" ref="N9:N54" si="2">60%*M9</f>
        <v>5.3999999999999995</v>
      </c>
      <c r="O9" s="6">
        <f t="shared" ref="O9:O54" si="3">N9+L9</f>
        <v>8.6639999999999997</v>
      </c>
    </row>
    <row r="10" spans="1:15" ht="18" customHeight="1" x14ac:dyDescent="0.25">
      <c r="A10" s="1">
        <v>2</v>
      </c>
      <c r="B10" s="2">
        <f>QH!B10</f>
        <v>3994</v>
      </c>
      <c r="C10" s="3" t="str">
        <f>QH!C10</f>
        <v>0020712583</v>
      </c>
      <c r="D10" s="3" t="str">
        <f>QH!D10</f>
        <v>80-162-002-7</v>
      </c>
      <c r="E10" s="26" t="str">
        <f>UN!B8</f>
        <v>ADELIA DWI WAHYU SAPUTRI</v>
      </c>
      <c r="F10" s="7">
        <v>9</v>
      </c>
      <c r="G10" s="7">
        <v>8</v>
      </c>
      <c r="H10" s="7">
        <v>6.5</v>
      </c>
      <c r="I10" s="7">
        <v>6.5</v>
      </c>
      <c r="J10" s="7">
        <v>6.5</v>
      </c>
      <c r="K10" s="6">
        <f t="shared" si="0"/>
        <v>7.3</v>
      </c>
      <c r="L10" s="6">
        <f t="shared" si="1"/>
        <v>2.92</v>
      </c>
      <c r="M10" s="6">
        <v>6.2</v>
      </c>
      <c r="N10" s="6">
        <f t="shared" si="2"/>
        <v>3.7199999999999998</v>
      </c>
      <c r="O10" s="6">
        <f t="shared" si="3"/>
        <v>6.64</v>
      </c>
    </row>
    <row r="11" spans="1:15" ht="18" customHeight="1" x14ac:dyDescent="0.25">
      <c r="A11" s="1">
        <v>3</v>
      </c>
      <c r="B11" s="2">
        <f>QH!B11</f>
        <v>3992</v>
      </c>
      <c r="C11" s="3" t="str">
        <f>QH!C11</f>
        <v>0014790492</v>
      </c>
      <c r="D11" s="3" t="str">
        <f>QH!D11</f>
        <v>80-162-003-6</v>
      </c>
      <c r="E11" s="26" t="str">
        <f>UN!B9</f>
        <v>AGUS NUR ISMAIL</v>
      </c>
      <c r="F11" s="7">
        <v>7.9</v>
      </c>
      <c r="G11" s="7">
        <v>8.5</v>
      </c>
      <c r="H11" s="7">
        <v>7.5</v>
      </c>
      <c r="I11" s="7">
        <v>6.8</v>
      </c>
      <c r="J11" s="7">
        <v>7.7</v>
      </c>
      <c r="K11" s="6">
        <f t="shared" si="0"/>
        <v>7.68</v>
      </c>
      <c r="L11" s="6">
        <f t="shared" si="1"/>
        <v>3.0720000000000001</v>
      </c>
      <c r="M11" s="6">
        <v>7.8</v>
      </c>
      <c r="N11" s="6">
        <f t="shared" si="2"/>
        <v>4.68</v>
      </c>
      <c r="O11" s="6">
        <f t="shared" si="3"/>
        <v>7.7519999999999998</v>
      </c>
    </row>
    <row r="12" spans="1:15" ht="18" customHeight="1" x14ac:dyDescent="0.25">
      <c r="A12" s="1">
        <v>4</v>
      </c>
      <c r="B12" s="2">
        <f>QH!B12</f>
        <v>3993</v>
      </c>
      <c r="C12" s="3" t="str">
        <f>QH!C12</f>
        <v>0020712579</v>
      </c>
      <c r="D12" s="3" t="str">
        <f>QH!D12</f>
        <v>80-162-004-5</v>
      </c>
      <c r="E12" s="26" t="str">
        <f>UN!B10</f>
        <v>Ahmad Syahal Fadlan</v>
      </c>
      <c r="F12" s="7">
        <v>6.7</v>
      </c>
      <c r="G12" s="7">
        <v>6.8</v>
      </c>
      <c r="H12" s="7">
        <v>6.3</v>
      </c>
      <c r="I12" s="7">
        <v>6.5</v>
      </c>
      <c r="J12" s="7">
        <v>6.5</v>
      </c>
      <c r="K12" s="6">
        <f t="shared" si="0"/>
        <v>6.56</v>
      </c>
      <c r="L12" s="6">
        <f t="shared" si="1"/>
        <v>2.6240000000000001</v>
      </c>
      <c r="M12" s="6">
        <v>6.6</v>
      </c>
      <c r="N12" s="6">
        <f t="shared" si="2"/>
        <v>3.9599999999999995</v>
      </c>
      <c r="O12" s="6">
        <f t="shared" si="3"/>
        <v>6.5839999999999996</v>
      </c>
    </row>
    <row r="13" spans="1:15" ht="18" customHeight="1" x14ac:dyDescent="0.25">
      <c r="A13" s="1">
        <v>5</v>
      </c>
      <c r="B13" s="2">
        <f>QH!B13</f>
        <v>3991</v>
      </c>
      <c r="C13" s="3" t="str">
        <f>QH!C13</f>
        <v>0014790470</v>
      </c>
      <c r="D13" s="3" t="str">
        <f>QH!D13</f>
        <v>80-162-005-4</v>
      </c>
      <c r="E13" s="26" t="str">
        <f>UN!B11</f>
        <v>ANISA WIDIA RAHMAWATI</v>
      </c>
      <c r="F13" s="7">
        <v>8</v>
      </c>
      <c r="G13" s="7">
        <v>8.5</v>
      </c>
      <c r="H13" s="7">
        <v>7.8</v>
      </c>
      <c r="I13" s="7">
        <v>6.8</v>
      </c>
      <c r="J13" s="7">
        <v>7.8</v>
      </c>
      <c r="K13" s="6">
        <f t="shared" si="0"/>
        <v>7.7799999999999994</v>
      </c>
      <c r="L13" s="6">
        <f t="shared" si="1"/>
        <v>3.1120000000000001</v>
      </c>
      <c r="M13" s="6">
        <v>9.1999999999999993</v>
      </c>
      <c r="N13" s="6">
        <f t="shared" si="2"/>
        <v>5.52</v>
      </c>
      <c r="O13" s="6">
        <f t="shared" si="3"/>
        <v>8.6319999999999997</v>
      </c>
    </row>
    <row r="14" spans="1:15" ht="18" customHeight="1" x14ac:dyDescent="0.25">
      <c r="A14" s="1">
        <v>6</v>
      </c>
      <c r="B14" s="2">
        <f>QH!B14</f>
        <v>3995</v>
      </c>
      <c r="C14" s="3" t="str">
        <f>QH!C14</f>
        <v>0014790490</v>
      </c>
      <c r="D14" s="3" t="str">
        <f>QH!D14</f>
        <v>80-162-006-3</v>
      </c>
      <c r="E14" s="26" t="str">
        <f>UN!B12</f>
        <v>DINDA RIZKY AMELIA PUTRI</v>
      </c>
      <c r="F14" s="7">
        <v>7.8</v>
      </c>
      <c r="G14" s="7">
        <v>7</v>
      </c>
      <c r="H14" s="7">
        <v>6.5</v>
      </c>
      <c r="I14" s="7">
        <v>7.2</v>
      </c>
      <c r="J14" s="7">
        <v>6.4</v>
      </c>
      <c r="K14" s="6">
        <f t="shared" si="0"/>
        <v>6.9799999999999995</v>
      </c>
      <c r="L14" s="6">
        <f t="shared" si="1"/>
        <v>2.7919999999999998</v>
      </c>
      <c r="M14" s="6">
        <v>6.8</v>
      </c>
      <c r="N14" s="6">
        <f t="shared" si="2"/>
        <v>4.08</v>
      </c>
      <c r="O14" s="6">
        <f t="shared" si="3"/>
        <v>6.8719999999999999</v>
      </c>
    </row>
    <row r="15" spans="1:15" ht="18" customHeight="1" x14ac:dyDescent="0.25">
      <c r="A15" s="1">
        <v>7</v>
      </c>
      <c r="B15" s="2">
        <f>QH!B15</f>
        <v>4022</v>
      </c>
      <c r="C15" s="3" t="str">
        <f>QH!C15</f>
        <v>0014790491</v>
      </c>
      <c r="D15" s="3" t="str">
        <f>QH!D15</f>
        <v>80-162-007-2</v>
      </c>
      <c r="E15" s="26" t="str">
        <f>UN!B13</f>
        <v>IFTHINANUL AFLACHAL MU'MINUN</v>
      </c>
      <c r="F15" s="7">
        <v>7.5</v>
      </c>
      <c r="G15" s="7">
        <v>8</v>
      </c>
      <c r="H15" s="7">
        <v>6.3</v>
      </c>
      <c r="I15" s="7">
        <v>6.7</v>
      </c>
      <c r="J15" s="7">
        <v>6.9</v>
      </c>
      <c r="K15" s="6">
        <f t="shared" si="0"/>
        <v>7.08</v>
      </c>
      <c r="L15" s="6">
        <f t="shared" si="1"/>
        <v>2.8320000000000003</v>
      </c>
      <c r="M15" s="6">
        <v>7.8</v>
      </c>
      <c r="N15" s="6">
        <f t="shared" si="2"/>
        <v>4.68</v>
      </c>
      <c r="O15" s="6">
        <f t="shared" si="3"/>
        <v>7.5120000000000005</v>
      </c>
    </row>
    <row r="16" spans="1:15" ht="18" customHeight="1" x14ac:dyDescent="0.25">
      <c r="A16" s="1">
        <v>8</v>
      </c>
      <c r="B16" s="2">
        <f>QH!B16</f>
        <v>3997</v>
      </c>
      <c r="C16" s="3" t="str">
        <f>QH!C16</f>
        <v>0014790482</v>
      </c>
      <c r="D16" s="3" t="str">
        <f>QH!D16</f>
        <v>80-162-008-9</v>
      </c>
      <c r="E16" s="26" t="str">
        <f>UN!B14</f>
        <v>JULIAN DANI ALVIONATA</v>
      </c>
      <c r="F16" s="7">
        <v>8.6999999999999993</v>
      </c>
      <c r="G16" s="7">
        <v>9</v>
      </c>
      <c r="H16" s="7">
        <v>8.5</v>
      </c>
      <c r="I16" s="7">
        <v>7.4</v>
      </c>
      <c r="J16" s="7">
        <v>7.3</v>
      </c>
      <c r="K16" s="6">
        <f t="shared" si="0"/>
        <v>8.18</v>
      </c>
      <c r="L16" s="6">
        <f t="shared" si="1"/>
        <v>3.2720000000000002</v>
      </c>
      <c r="M16" s="6">
        <v>8</v>
      </c>
      <c r="N16" s="6">
        <f t="shared" si="2"/>
        <v>4.8</v>
      </c>
      <c r="O16" s="6">
        <f t="shared" si="3"/>
        <v>8.0719999999999992</v>
      </c>
    </row>
    <row r="17" spans="1:15" ht="18" customHeight="1" x14ac:dyDescent="0.25">
      <c r="A17" s="1">
        <v>9</v>
      </c>
      <c r="B17" s="2">
        <f>QH!B17</f>
        <v>4023</v>
      </c>
      <c r="C17" s="3">
        <f>QH!C17</f>
        <v>0</v>
      </c>
      <c r="D17" s="3" t="str">
        <f>QH!D17</f>
        <v>80-162-009-8</v>
      </c>
      <c r="E17" s="26" t="str">
        <f>UN!B15</f>
        <v>KHOIRUL HADI</v>
      </c>
      <c r="F17" s="7">
        <v>7.5</v>
      </c>
      <c r="G17" s="7">
        <v>8</v>
      </c>
      <c r="H17" s="7">
        <v>7.8</v>
      </c>
      <c r="I17" s="7">
        <v>6.7</v>
      </c>
      <c r="J17" s="7">
        <v>7.5</v>
      </c>
      <c r="K17" s="6">
        <f t="shared" si="0"/>
        <v>7.5</v>
      </c>
      <c r="L17" s="6">
        <f t="shared" si="1"/>
        <v>3</v>
      </c>
      <c r="M17" s="6">
        <v>8.8000000000000007</v>
      </c>
      <c r="N17" s="6">
        <f t="shared" si="2"/>
        <v>5.28</v>
      </c>
      <c r="O17" s="6">
        <f t="shared" si="3"/>
        <v>8.2800000000000011</v>
      </c>
    </row>
    <row r="18" spans="1:15" ht="18" customHeight="1" x14ac:dyDescent="0.25">
      <c r="A18" s="1">
        <v>10</v>
      </c>
      <c r="B18" s="2">
        <f>QH!B18</f>
        <v>3998</v>
      </c>
      <c r="C18" s="3" t="str">
        <f>QH!C18</f>
        <v>0014790475</v>
      </c>
      <c r="D18" s="3" t="str">
        <f>QH!D18</f>
        <v>80-162-010-7</v>
      </c>
      <c r="E18" s="26" t="str">
        <f>UN!B16</f>
        <v>LAILATUL NUR KHASANAH</v>
      </c>
      <c r="F18" s="7">
        <v>8.6999999999999993</v>
      </c>
      <c r="G18" s="7">
        <v>9</v>
      </c>
      <c r="H18" s="7">
        <v>8</v>
      </c>
      <c r="I18" s="7">
        <v>9.8000000000000007</v>
      </c>
      <c r="J18" s="7">
        <v>8.1999999999999993</v>
      </c>
      <c r="K18" s="6">
        <f t="shared" si="0"/>
        <v>8.74</v>
      </c>
      <c r="L18" s="6">
        <f t="shared" si="1"/>
        <v>3.4960000000000004</v>
      </c>
      <c r="M18" s="6">
        <v>7.8</v>
      </c>
      <c r="N18" s="6">
        <f t="shared" si="2"/>
        <v>4.68</v>
      </c>
      <c r="O18" s="6">
        <f t="shared" si="3"/>
        <v>8.1760000000000002</v>
      </c>
    </row>
    <row r="19" spans="1:15" ht="18" customHeight="1" x14ac:dyDescent="0.25">
      <c r="A19" s="1">
        <v>11</v>
      </c>
      <c r="B19" s="2">
        <f>QH!B19</f>
        <v>4000</v>
      </c>
      <c r="C19" s="3">
        <f>QH!C19</f>
        <v>0</v>
      </c>
      <c r="D19" s="3" t="str">
        <f>QH!D19</f>
        <v>80-162-011-6</v>
      </c>
      <c r="E19" s="26" t="str">
        <f>UN!B17</f>
        <v>MARIA ULFAH</v>
      </c>
      <c r="F19" s="7">
        <v>8.6999999999999993</v>
      </c>
      <c r="G19" s="7">
        <v>8.5</v>
      </c>
      <c r="H19" s="7">
        <v>8.6999999999999993</v>
      </c>
      <c r="I19" s="7">
        <v>7</v>
      </c>
      <c r="J19" s="7">
        <v>7.4</v>
      </c>
      <c r="K19" s="6">
        <f t="shared" si="0"/>
        <v>8.0599999999999987</v>
      </c>
      <c r="L19" s="6">
        <f t="shared" si="1"/>
        <v>3.2239999999999998</v>
      </c>
      <c r="M19" s="6">
        <v>9.1999999999999993</v>
      </c>
      <c r="N19" s="6">
        <f t="shared" si="2"/>
        <v>5.52</v>
      </c>
      <c r="O19" s="6">
        <f t="shared" si="3"/>
        <v>8.7439999999999998</v>
      </c>
    </row>
    <row r="20" spans="1:15" ht="18" customHeight="1" x14ac:dyDescent="0.25">
      <c r="A20" s="1">
        <v>12</v>
      </c>
      <c r="B20" s="2">
        <f>QH!B20</f>
        <v>3999</v>
      </c>
      <c r="C20" s="3" t="str">
        <f>QH!C20</f>
        <v>0014790476</v>
      </c>
      <c r="D20" s="3" t="str">
        <f>QH!D20</f>
        <v>80-162-012-5</v>
      </c>
      <c r="E20" s="26" t="str">
        <f>UN!B18</f>
        <v>MAULIDIA MEGA ISTIKOMA</v>
      </c>
      <c r="F20" s="7">
        <v>7.8</v>
      </c>
      <c r="G20" s="7">
        <v>7.9</v>
      </c>
      <c r="H20" s="7">
        <v>7.5</v>
      </c>
      <c r="I20" s="7">
        <v>7.5</v>
      </c>
      <c r="J20" s="7">
        <v>7.1</v>
      </c>
      <c r="K20" s="6">
        <f t="shared" si="0"/>
        <v>7.56</v>
      </c>
      <c r="L20" s="6">
        <f t="shared" si="1"/>
        <v>3.024</v>
      </c>
      <c r="M20" s="6">
        <v>6.6</v>
      </c>
      <c r="N20" s="6">
        <f t="shared" si="2"/>
        <v>3.9599999999999995</v>
      </c>
      <c r="O20" s="6">
        <f t="shared" si="3"/>
        <v>6.984</v>
      </c>
    </row>
    <row r="21" spans="1:15" ht="18" customHeight="1" x14ac:dyDescent="0.25">
      <c r="A21" s="1">
        <v>13</v>
      </c>
      <c r="B21" s="2">
        <f>QH!B21</f>
        <v>4024</v>
      </c>
      <c r="C21" s="3" t="str">
        <f>QH!C21</f>
        <v>0014790489</v>
      </c>
      <c r="D21" s="3" t="str">
        <f>QH!D21</f>
        <v>80-162-013-4</v>
      </c>
      <c r="E21" s="26" t="str">
        <f>UN!B19</f>
        <v>MOCHAMAD ALI MASSAID</v>
      </c>
      <c r="F21" s="7">
        <v>8.6999999999999993</v>
      </c>
      <c r="G21" s="7">
        <v>8.9</v>
      </c>
      <c r="H21" s="7">
        <v>8.3000000000000007</v>
      </c>
      <c r="I21" s="7">
        <v>7.5</v>
      </c>
      <c r="J21" s="7">
        <v>8</v>
      </c>
      <c r="K21" s="6">
        <f t="shared" si="0"/>
        <v>8.2800000000000011</v>
      </c>
      <c r="L21" s="6">
        <f t="shared" si="1"/>
        <v>3.3120000000000007</v>
      </c>
      <c r="M21" s="6">
        <v>7.4</v>
      </c>
      <c r="N21" s="6">
        <f t="shared" si="2"/>
        <v>4.4400000000000004</v>
      </c>
      <c r="O21" s="6">
        <f t="shared" si="3"/>
        <v>7.7520000000000007</v>
      </c>
    </row>
    <row r="22" spans="1:15" ht="18" customHeight="1" x14ac:dyDescent="0.25">
      <c r="A22" s="1">
        <v>14</v>
      </c>
      <c r="B22" s="2">
        <f>QH!B22</f>
        <v>4029</v>
      </c>
      <c r="C22" s="3" t="str">
        <f>QH!C22</f>
        <v>0014790488</v>
      </c>
      <c r="D22" s="3" t="str">
        <f>QH!D22</f>
        <v>80-162-014-3</v>
      </c>
      <c r="E22" s="26" t="str">
        <f>UN!B20</f>
        <v>MOCHAMAD ALVIN HAZAIRIN</v>
      </c>
      <c r="F22" s="7">
        <v>8.3000000000000007</v>
      </c>
      <c r="G22" s="7">
        <v>8.5</v>
      </c>
      <c r="H22" s="7">
        <v>8.4</v>
      </c>
      <c r="I22" s="7">
        <v>6.9</v>
      </c>
      <c r="J22" s="7">
        <v>7.2</v>
      </c>
      <c r="K22" s="6">
        <f t="shared" si="0"/>
        <v>7.8600000000000012</v>
      </c>
      <c r="L22" s="6">
        <f t="shared" si="1"/>
        <v>3.1440000000000006</v>
      </c>
      <c r="M22" s="6">
        <v>7.4</v>
      </c>
      <c r="N22" s="6">
        <f t="shared" si="2"/>
        <v>4.4400000000000004</v>
      </c>
      <c r="O22" s="6">
        <f t="shared" si="3"/>
        <v>7.5840000000000014</v>
      </c>
    </row>
    <row r="23" spans="1:15" ht="18" customHeight="1" x14ac:dyDescent="0.25">
      <c r="A23" s="1">
        <v>15</v>
      </c>
      <c r="B23" s="2">
        <f>QH!B23</f>
        <v>4006</v>
      </c>
      <c r="C23" s="3" t="str">
        <f>QH!C23</f>
        <v>0020712580</v>
      </c>
      <c r="D23" s="3" t="str">
        <f>QH!D23</f>
        <v>80-162-015-2</v>
      </c>
      <c r="E23" s="26" t="str">
        <f>UN!B21</f>
        <v>MOCHAMMAD AKBAR GUNAWAN</v>
      </c>
      <c r="F23" s="7">
        <v>7.9</v>
      </c>
      <c r="G23" s="7">
        <v>8</v>
      </c>
      <c r="H23" s="7">
        <v>7.5</v>
      </c>
      <c r="I23" s="7">
        <v>7.1</v>
      </c>
      <c r="J23" s="7">
        <v>7.8</v>
      </c>
      <c r="K23" s="6">
        <f t="shared" si="0"/>
        <v>7.6599999999999993</v>
      </c>
      <c r="L23" s="6">
        <f t="shared" si="1"/>
        <v>3.0640000000000001</v>
      </c>
      <c r="M23" s="6">
        <v>7.4</v>
      </c>
      <c r="N23" s="6">
        <f t="shared" si="2"/>
        <v>4.4400000000000004</v>
      </c>
      <c r="O23" s="6">
        <f t="shared" si="3"/>
        <v>7.5040000000000004</v>
      </c>
    </row>
    <row r="24" spans="1:15" ht="18" customHeight="1" x14ac:dyDescent="0.25">
      <c r="A24" s="1">
        <v>16</v>
      </c>
      <c r="B24" s="2">
        <f>QH!B24</f>
        <v>4004</v>
      </c>
      <c r="C24" s="3" t="str">
        <f>QH!C24</f>
        <v>0014790468</v>
      </c>
      <c r="D24" s="3" t="str">
        <f>QH!D24</f>
        <v>80-162-016-9</v>
      </c>
      <c r="E24" s="26" t="str">
        <f>UN!B22</f>
        <v>MOHAMMAD KHOZIN BARIZI</v>
      </c>
      <c r="F24" s="7">
        <v>7.6</v>
      </c>
      <c r="G24" s="7">
        <v>8.5</v>
      </c>
      <c r="H24" s="7">
        <v>7.5</v>
      </c>
      <c r="I24" s="7">
        <v>6.8</v>
      </c>
      <c r="J24" s="7">
        <v>7.6</v>
      </c>
      <c r="K24" s="6">
        <f t="shared" si="0"/>
        <v>7.6</v>
      </c>
      <c r="L24" s="6">
        <f t="shared" si="1"/>
        <v>3.04</v>
      </c>
      <c r="M24" s="6">
        <v>8</v>
      </c>
      <c r="N24" s="6">
        <f t="shared" si="2"/>
        <v>4.8</v>
      </c>
      <c r="O24" s="6">
        <f t="shared" si="3"/>
        <v>7.84</v>
      </c>
    </row>
    <row r="25" spans="1:15" ht="18" customHeight="1" x14ac:dyDescent="0.25">
      <c r="A25" s="1">
        <v>17</v>
      </c>
      <c r="B25" s="2">
        <f>QH!B25</f>
        <v>4007</v>
      </c>
      <c r="C25" s="3" t="str">
        <f>QH!C25</f>
        <v>0020712584</v>
      </c>
      <c r="D25" s="3" t="str">
        <f>QH!D25</f>
        <v>80-162-017-8</v>
      </c>
      <c r="E25" s="26" t="str">
        <f>UN!B23</f>
        <v>MUHAMMAD FATHONIL KIROM</v>
      </c>
      <c r="F25" s="7">
        <v>8</v>
      </c>
      <c r="G25" s="7">
        <v>8</v>
      </c>
      <c r="H25" s="7">
        <v>7.5</v>
      </c>
      <c r="I25" s="7">
        <v>6.8</v>
      </c>
      <c r="J25" s="7">
        <v>7.2</v>
      </c>
      <c r="K25" s="6">
        <f t="shared" si="0"/>
        <v>7.5</v>
      </c>
      <c r="L25" s="6">
        <f t="shared" si="1"/>
        <v>3</v>
      </c>
      <c r="M25" s="6">
        <v>6</v>
      </c>
      <c r="N25" s="6">
        <f t="shared" si="2"/>
        <v>3.5999999999999996</v>
      </c>
      <c r="O25" s="6">
        <f t="shared" si="3"/>
        <v>6.6</v>
      </c>
    </row>
    <row r="26" spans="1:15" ht="18" customHeight="1" x14ac:dyDescent="0.25">
      <c r="A26" s="1">
        <v>18</v>
      </c>
      <c r="B26" s="2">
        <f>QH!B26</f>
        <v>4028</v>
      </c>
      <c r="C26" s="3" t="str">
        <f>QH!C26</f>
        <v>0020712578</v>
      </c>
      <c r="D26" s="3" t="str">
        <f>QH!D26</f>
        <v>80-162-018-7</v>
      </c>
      <c r="E26" s="26" t="str">
        <f>UN!B24</f>
        <v>MUHAMMAD FEBRI ARJUNAIDI</v>
      </c>
      <c r="F26" s="7">
        <v>6</v>
      </c>
      <c r="G26" s="7">
        <v>7</v>
      </c>
      <c r="H26" s="7">
        <v>7.6</v>
      </c>
      <c r="I26" s="7">
        <v>7.3</v>
      </c>
      <c r="J26" s="7">
        <v>7.6</v>
      </c>
      <c r="K26" s="6">
        <f t="shared" si="0"/>
        <v>7.1</v>
      </c>
      <c r="L26" s="6">
        <f t="shared" si="1"/>
        <v>2.84</v>
      </c>
      <c r="M26" s="6">
        <v>7.2</v>
      </c>
      <c r="N26" s="6">
        <f t="shared" si="2"/>
        <v>4.32</v>
      </c>
      <c r="O26" s="6">
        <f t="shared" si="3"/>
        <v>7.16</v>
      </c>
    </row>
    <row r="27" spans="1:15" ht="18" customHeight="1" x14ac:dyDescent="0.25">
      <c r="A27" s="1">
        <v>19</v>
      </c>
      <c r="B27" s="2">
        <f>QH!B27</f>
        <v>4011</v>
      </c>
      <c r="C27" s="3" t="str">
        <f>QH!C27</f>
        <v>0020712586</v>
      </c>
      <c r="D27" s="3" t="str">
        <f>QH!D27</f>
        <v>80-162-019-6</v>
      </c>
      <c r="E27" s="26" t="str">
        <f>UN!B25</f>
        <v>RIFKI NUR AISYAH</v>
      </c>
      <c r="F27" s="7">
        <v>7.8</v>
      </c>
      <c r="G27" s="7">
        <v>8</v>
      </c>
      <c r="H27" s="7">
        <v>7.8</v>
      </c>
      <c r="I27" s="7">
        <v>7.2</v>
      </c>
      <c r="J27" s="7">
        <v>7.8</v>
      </c>
      <c r="K27" s="6">
        <f t="shared" si="0"/>
        <v>7.7200000000000006</v>
      </c>
      <c r="L27" s="6">
        <f t="shared" si="1"/>
        <v>3.0880000000000005</v>
      </c>
      <c r="M27" s="6">
        <v>7.2</v>
      </c>
      <c r="N27" s="6">
        <f t="shared" si="2"/>
        <v>4.32</v>
      </c>
      <c r="O27" s="6">
        <f t="shared" si="3"/>
        <v>7.4080000000000013</v>
      </c>
    </row>
    <row r="28" spans="1:15" ht="18" customHeight="1" x14ac:dyDescent="0.25">
      <c r="A28" s="1">
        <v>20</v>
      </c>
      <c r="B28" s="2">
        <f>QH!B28</f>
        <v>4031</v>
      </c>
      <c r="C28" s="3">
        <f>QH!C28</f>
        <v>0</v>
      </c>
      <c r="D28" s="3" t="str">
        <f>QH!D28</f>
        <v>80-162-020-5</v>
      </c>
      <c r="E28" s="26" t="str">
        <f>UN!B26</f>
        <v>RISA NABILA</v>
      </c>
      <c r="F28" s="7">
        <v>8.4</v>
      </c>
      <c r="G28" s="7">
        <v>8.5</v>
      </c>
      <c r="H28" s="7">
        <v>7.6</v>
      </c>
      <c r="I28" s="7">
        <v>8</v>
      </c>
      <c r="J28" s="7">
        <v>7.7</v>
      </c>
      <c r="K28" s="6">
        <f t="shared" si="0"/>
        <v>8.0400000000000009</v>
      </c>
      <c r="L28" s="6">
        <f t="shared" si="1"/>
        <v>3.2160000000000006</v>
      </c>
      <c r="M28" s="6">
        <v>7</v>
      </c>
      <c r="N28" s="6">
        <f t="shared" si="2"/>
        <v>4.2</v>
      </c>
      <c r="O28" s="6">
        <f t="shared" si="3"/>
        <v>7.4160000000000004</v>
      </c>
    </row>
    <row r="29" spans="1:15" ht="18" customHeight="1" x14ac:dyDescent="0.25">
      <c r="A29" s="1">
        <v>21</v>
      </c>
      <c r="B29" s="2">
        <f>QH!B29</f>
        <v>4010</v>
      </c>
      <c r="C29" s="3" t="str">
        <f>QH!C29</f>
        <v>0014790471</v>
      </c>
      <c r="D29" s="3" t="str">
        <f>QH!D29</f>
        <v>80-162-021-4</v>
      </c>
      <c r="E29" s="26" t="str">
        <f>UN!B27</f>
        <v>RIZKY NAFIL MURTADHO</v>
      </c>
      <c r="F29" s="7">
        <v>8</v>
      </c>
      <c r="G29" s="7">
        <v>8.5</v>
      </c>
      <c r="H29" s="7">
        <v>7.2</v>
      </c>
      <c r="I29" s="7">
        <v>7.7</v>
      </c>
      <c r="J29" s="7">
        <v>8.1</v>
      </c>
      <c r="K29" s="6">
        <f t="shared" si="0"/>
        <v>7.9</v>
      </c>
      <c r="L29" s="6">
        <f t="shared" si="1"/>
        <v>3.16</v>
      </c>
      <c r="M29" s="6">
        <v>8.4</v>
      </c>
      <c r="N29" s="6">
        <f t="shared" si="2"/>
        <v>5.04</v>
      </c>
      <c r="O29" s="6">
        <f t="shared" si="3"/>
        <v>8.1999999999999993</v>
      </c>
    </row>
    <row r="30" spans="1:15" ht="18" customHeight="1" x14ac:dyDescent="0.25">
      <c r="A30" s="1">
        <v>22</v>
      </c>
      <c r="B30" s="2">
        <f>QH!B30</f>
        <v>4035</v>
      </c>
      <c r="C30" s="3" t="str">
        <f>QH!C30</f>
        <v>0014790473</v>
      </c>
      <c r="D30" s="3" t="str">
        <f>QH!D30</f>
        <v>80-162-022-3</v>
      </c>
      <c r="E30" s="26" t="str">
        <f>UN!B28</f>
        <v>SAYYIDATUS ZAAMAH</v>
      </c>
      <c r="F30" s="7">
        <v>8.8000000000000007</v>
      </c>
      <c r="G30" s="7">
        <v>8.6999999999999993</v>
      </c>
      <c r="H30" s="7">
        <v>8.1</v>
      </c>
      <c r="I30" s="7">
        <v>7.9</v>
      </c>
      <c r="J30" s="7">
        <v>7.5</v>
      </c>
      <c r="K30" s="6">
        <f t="shared" si="0"/>
        <v>8.1999999999999993</v>
      </c>
      <c r="L30" s="6">
        <f t="shared" si="1"/>
        <v>3.28</v>
      </c>
      <c r="M30" s="6">
        <v>7</v>
      </c>
      <c r="N30" s="6">
        <f t="shared" si="2"/>
        <v>4.2</v>
      </c>
      <c r="O30" s="6">
        <f t="shared" si="3"/>
        <v>7.48</v>
      </c>
    </row>
    <row r="31" spans="1:15" ht="18" customHeight="1" x14ac:dyDescent="0.25">
      <c r="A31" s="1">
        <v>23</v>
      </c>
      <c r="B31" s="2">
        <f>QH!B31</f>
        <v>4032</v>
      </c>
      <c r="C31" s="3">
        <f>QH!C31</f>
        <v>0</v>
      </c>
      <c r="D31" s="3" t="str">
        <f>QH!D31</f>
        <v>80-162-023-2</v>
      </c>
      <c r="E31" s="26" t="str">
        <f>UN!B29</f>
        <v>SITI SUAIBAH</v>
      </c>
      <c r="F31" s="7">
        <v>8</v>
      </c>
      <c r="G31" s="7">
        <v>8.5</v>
      </c>
      <c r="H31" s="7">
        <v>7.5</v>
      </c>
      <c r="I31" s="7">
        <v>7.2</v>
      </c>
      <c r="J31" s="7">
        <v>6.5</v>
      </c>
      <c r="K31" s="6">
        <f t="shared" si="0"/>
        <v>7.5400000000000009</v>
      </c>
      <c r="L31" s="6">
        <f t="shared" si="1"/>
        <v>3.0160000000000005</v>
      </c>
      <c r="M31" s="6">
        <v>6.4</v>
      </c>
      <c r="N31" s="6">
        <f t="shared" si="2"/>
        <v>3.84</v>
      </c>
      <c r="O31" s="6">
        <f t="shared" si="3"/>
        <v>6.8559999999999999</v>
      </c>
    </row>
    <row r="32" spans="1:15" ht="18" customHeight="1" x14ac:dyDescent="0.25">
      <c r="A32" s="1">
        <v>24</v>
      </c>
      <c r="B32" s="2">
        <f>QH!B32</f>
        <v>3945</v>
      </c>
      <c r="C32" s="3" t="str">
        <f>QH!C32</f>
        <v>0000662709</v>
      </c>
      <c r="D32" s="3" t="str">
        <f>QH!D32</f>
        <v>80-162-024-9</v>
      </c>
      <c r="E32" s="26" t="str">
        <f>UN!B30</f>
        <v>ABDUL AZIS</v>
      </c>
      <c r="F32" s="7">
        <v>6</v>
      </c>
      <c r="G32" s="7">
        <v>6</v>
      </c>
      <c r="H32" s="7">
        <v>6.3</v>
      </c>
      <c r="I32" s="7">
        <v>6.3</v>
      </c>
      <c r="J32" s="7">
        <v>6.5</v>
      </c>
      <c r="K32" s="6">
        <f t="shared" si="0"/>
        <v>6.2200000000000006</v>
      </c>
      <c r="L32" s="6">
        <f t="shared" si="1"/>
        <v>2.4880000000000004</v>
      </c>
      <c r="M32" s="6">
        <v>3.6</v>
      </c>
      <c r="N32" s="6">
        <f t="shared" si="2"/>
        <v>2.16</v>
      </c>
      <c r="O32" s="6">
        <f t="shared" si="3"/>
        <v>4.6480000000000006</v>
      </c>
    </row>
    <row r="33" spans="1:15" ht="18" customHeight="1" x14ac:dyDescent="0.25">
      <c r="A33" s="1">
        <v>25</v>
      </c>
      <c r="B33" s="2">
        <f>QH!B33</f>
        <v>3989</v>
      </c>
      <c r="C33" s="3">
        <f>QH!C33</f>
        <v>0</v>
      </c>
      <c r="D33" s="3" t="str">
        <f>QH!D33</f>
        <v>80-162-025-8</v>
      </c>
      <c r="E33" s="26" t="str">
        <f>UN!B31</f>
        <v>ABDUL MAJID</v>
      </c>
      <c r="F33" s="7">
        <v>6.5</v>
      </c>
      <c r="G33" s="7">
        <v>6.5</v>
      </c>
      <c r="H33" s="7">
        <v>7.5</v>
      </c>
      <c r="I33" s="7">
        <v>7.8</v>
      </c>
      <c r="J33" s="7">
        <v>7.5</v>
      </c>
      <c r="K33" s="6">
        <f t="shared" si="0"/>
        <v>7.1599999999999993</v>
      </c>
      <c r="L33" s="6">
        <f t="shared" si="1"/>
        <v>2.8639999999999999</v>
      </c>
      <c r="M33" s="6">
        <v>7.4</v>
      </c>
      <c r="N33" s="6">
        <f t="shared" si="2"/>
        <v>4.4400000000000004</v>
      </c>
      <c r="O33" s="6">
        <f t="shared" si="3"/>
        <v>7.3040000000000003</v>
      </c>
    </row>
    <row r="34" spans="1:15" ht="18" customHeight="1" x14ac:dyDescent="0.25">
      <c r="A34" s="1">
        <v>26</v>
      </c>
      <c r="B34" s="2">
        <f>QH!B34</f>
        <v>3943</v>
      </c>
      <c r="C34" s="3">
        <f>QH!C34</f>
        <v>0</v>
      </c>
      <c r="D34" s="3" t="str">
        <f>QH!D34</f>
        <v>80-162-026-7</v>
      </c>
      <c r="E34" s="26" t="str">
        <f>UN!B32</f>
        <v>AHMAD ROJIKIN</v>
      </c>
      <c r="F34" s="7">
        <v>6</v>
      </c>
      <c r="G34" s="7">
        <v>6.5</v>
      </c>
      <c r="H34" s="7">
        <v>6.4</v>
      </c>
      <c r="I34" s="7">
        <v>6.8</v>
      </c>
      <c r="J34" s="7">
        <v>6.5</v>
      </c>
      <c r="K34" s="6">
        <f t="shared" si="0"/>
        <v>6.44</v>
      </c>
      <c r="L34" s="6">
        <f t="shared" si="1"/>
        <v>2.5760000000000005</v>
      </c>
      <c r="M34" s="6">
        <v>5.2</v>
      </c>
      <c r="N34" s="6">
        <f t="shared" si="2"/>
        <v>3.12</v>
      </c>
      <c r="O34" s="6">
        <f t="shared" si="3"/>
        <v>5.6960000000000006</v>
      </c>
    </row>
    <row r="35" spans="1:15" ht="18" customHeight="1" x14ac:dyDescent="0.25">
      <c r="A35" s="1">
        <v>27</v>
      </c>
      <c r="B35" s="2">
        <f>QH!B35</f>
        <v>4089</v>
      </c>
      <c r="C35" s="3" t="str">
        <f>QH!C35</f>
        <v>0003902844</v>
      </c>
      <c r="D35" s="3" t="str">
        <f>QH!D35</f>
        <v>80-162-027-6</v>
      </c>
      <c r="E35" s="26" t="str">
        <f>UN!B33</f>
        <v>ANTON FEBRIANTO</v>
      </c>
      <c r="F35" s="7">
        <v>7</v>
      </c>
      <c r="G35" s="7">
        <v>6.8</v>
      </c>
      <c r="H35" s="7">
        <v>6.9</v>
      </c>
      <c r="I35" s="7">
        <v>6.5</v>
      </c>
      <c r="J35" s="7">
        <v>6.5</v>
      </c>
      <c r="K35" s="6">
        <f t="shared" si="0"/>
        <v>6.74</v>
      </c>
      <c r="L35" s="6">
        <f t="shared" si="1"/>
        <v>2.6960000000000002</v>
      </c>
      <c r="M35" s="6">
        <v>5.2</v>
      </c>
      <c r="N35" s="6">
        <f t="shared" si="2"/>
        <v>3.12</v>
      </c>
      <c r="O35" s="6">
        <f t="shared" si="3"/>
        <v>5.8160000000000007</v>
      </c>
    </row>
    <row r="36" spans="1:15" ht="18" customHeight="1" x14ac:dyDescent="0.25">
      <c r="A36" s="1">
        <v>28</v>
      </c>
      <c r="B36" s="2">
        <f>QH!B36</f>
        <v>4016</v>
      </c>
      <c r="C36" s="3" t="str">
        <f>QH!C36</f>
        <v>0020712581</v>
      </c>
      <c r="D36" s="3" t="str">
        <f>QH!D36</f>
        <v>80-162-028-5</v>
      </c>
      <c r="E36" s="26" t="str">
        <f>UN!B34</f>
        <v>Aprilia Vinata</v>
      </c>
      <c r="F36" s="7">
        <v>7.5</v>
      </c>
      <c r="G36" s="7">
        <v>7</v>
      </c>
      <c r="H36" s="7">
        <v>7.3</v>
      </c>
      <c r="I36" s="7">
        <v>6.5</v>
      </c>
      <c r="J36" s="7">
        <v>7</v>
      </c>
      <c r="K36" s="6">
        <f t="shared" si="0"/>
        <v>7.06</v>
      </c>
      <c r="L36" s="6">
        <f t="shared" si="1"/>
        <v>2.8239999999999998</v>
      </c>
      <c r="M36" s="6">
        <v>8.6</v>
      </c>
      <c r="N36" s="6">
        <f t="shared" si="2"/>
        <v>5.1599999999999993</v>
      </c>
      <c r="O36" s="6">
        <f t="shared" si="3"/>
        <v>7.9839999999999991</v>
      </c>
    </row>
    <row r="37" spans="1:15" ht="18" customHeight="1" x14ac:dyDescent="0.25">
      <c r="A37" s="1">
        <v>29</v>
      </c>
      <c r="B37" s="2">
        <f>QH!B37</f>
        <v>4011</v>
      </c>
      <c r="C37" s="3">
        <f>QH!C37</f>
        <v>0</v>
      </c>
      <c r="D37" s="3" t="str">
        <f>QH!D37</f>
        <v>80-162-0294</v>
      </c>
      <c r="E37" s="26" t="str">
        <f>UN!B35</f>
        <v>Dimas Agung Prasetyo</v>
      </c>
      <c r="F37" s="7">
        <v>6.3</v>
      </c>
      <c r="G37" s="7">
        <v>6</v>
      </c>
      <c r="H37" s="7">
        <v>6.3</v>
      </c>
      <c r="I37" s="7">
        <v>6.3</v>
      </c>
      <c r="J37" s="7">
        <v>6.2</v>
      </c>
      <c r="K37" s="6">
        <f t="shared" si="0"/>
        <v>6.2200000000000006</v>
      </c>
      <c r="L37" s="6">
        <f t="shared" si="1"/>
        <v>2.4880000000000004</v>
      </c>
      <c r="M37" s="6">
        <v>5.4</v>
      </c>
      <c r="N37" s="6">
        <f t="shared" si="2"/>
        <v>3.24</v>
      </c>
      <c r="O37" s="6">
        <f t="shared" si="3"/>
        <v>5.7280000000000006</v>
      </c>
    </row>
    <row r="38" spans="1:15" ht="18" customHeight="1" x14ac:dyDescent="0.25">
      <c r="A38" s="1">
        <v>30</v>
      </c>
      <c r="B38" s="2">
        <f>QH!B38</f>
        <v>4018</v>
      </c>
      <c r="C38" s="3">
        <f>QH!C38</f>
        <v>0</v>
      </c>
      <c r="D38" s="3" t="str">
        <f>QH!D38</f>
        <v>80-162-030-3</v>
      </c>
      <c r="E38" s="26" t="str">
        <f>UN!B36</f>
        <v>DINA MARIANA</v>
      </c>
      <c r="F38" s="7">
        <v>6.7</v>
      </c>
      <c r="G38" s="7">
        <v>7</v>
      </c>
      <c r="H38" s="7">
        <v>7</v>
      </c>
      <c r="I38" s="7">
        <v>7.5</v>
      </c>
      <c r="J38" s="7">
        <v>7</v>
      </c>
      <c r="K38" s="6">
        <f t="shared" si="0"/>
        <v>7.0400000000000009</v>
      </c>
      <c r="L38" s="6">
        <f t="shared" si="1"/>
        <v>2.8160000000000007</v>
      </c>
      <c r="M38" s="6">
        <v>6.8</v>
      </c>
      <c r="N38" s="6">
        <f t="shared" si="2"/>
        <v>4.08</v>
      </c>
      <c r="O38" s="6">
        <f t="shared" si="3"/>
        <v>6.8960000000000008</v>
      </c>
    </row>
    <row r="39" spans="1:15" ht="18" customHeight="1" x14ac:dyDescent="0.25">
      <c r="A39" s="1">
        <v>31</v>
      </c>
      <c r="B39" s="2">
        <f>QH!B39</f>
        <v>4021</v>
      </c>
      <c r="C39" s="3" t="str">
        <f>QH!C39</f>
        <v>0000964229</v>
      </c>
      <c r="D39" s="3" t="str">
        <f>QH!D39</f>
        <v>80-162-031-2</v>
      </c>
      <c r="E39" s="26" t="str">
        <f>UN!B37</f>
        <v>FANDI DWI PAMUNGKAS</v>
      </c>
      <c r="F39" s="7">
        <v>6.2</v>
      </c>
      <c r="G39" s="7">
        <v>7.5</v>
      </c>
      <c r="H39" s="7">
        <v>6.3</v>
      </c>
      <c r="I39" s="7">
        <v>6.3</v>
      </c>
      <c r="J39" s="7">
        <v>6.5</v>
      </c>
      <c r="K39" s="6">
        <f t="shared" si="0"/>
        <v>6.56</v>
      </c>
      <c r="L39" s="6">
        <f t="shared" si="1"/>
        <v>2.6240000000000001</v>
      </c>
      <c r="M39" s="6">
        <v>6.2</v>
      </c>
      <c r="N39" s="6">
        <f t="shared" si="2"/>
        <v>3.7199999999999998</v>
      </c>
      <c r="O39" s="6">
        <f t="shared" si="3"/>
        <v>6.3439999999999994</v>
      </c>
    </row>
    <row r="40" spans="1:15" ht="18" customHeight="1" x14ac:dyDescent="0.25">
      <c r="A40" s="1">
        <v>32</v>
      </c>
      <c r="B40" s="2">
        <f>QH!B40</f>
        <v>4026</v>
      </c>
      <c r="C40" s="3" t="str">
        <f>QH!C40</f>
        <v>0014790480</v>
      </c>
      <c r="D40" s="3" t="str">
        <f>QH!D40</f>
        <v>80-162-032-9</v>
      </c>
      <c r="E40" s="26" t="str">
        <f>UN!B38</f>
        <v>MOCHAMAD RIFKI AFANDI</v>
      </c>
      <c r="F40" s="7">
        <v>6</v>
      </c>
      <c r="G40" s="7">
        <v>6</v>
      </c>
      <c r="H40" s="7">
        <v>6.7</v>
      </c>
      <c r="I40" s="7">
        <v>6.4</v>
      </c>
      <c r="J40" s="7">
        <v>6.8</v>
      </c>
      <c r="K40" s="6">
        <f t="shared" si="0"/>
        <v>6.3800000000000008</v>
      </c>
      <c r="L40" s="6">
        <f t="shared" si="1"/>
        <v>2.5520000000000005</v>
      </c>
      <c r="M40" s="6">
        <v>5.6</v>
      </c>
      <c r="N40" s="6">
        <f t="shared" si="2"/>
        <v>3.36</v>
      </c>
      <c r="O40" s="6">
        <f t="shared" si="3"/>
        <v>5.9120000000000008</v>
      </c>
    </row>
    <row r="41" spans="1:15" ht="18" customHeight="1" x14ac:dyDescent="0.25">
      <c r="A41" s="1">
        <v>33</v>
      </c>
      <c r="B41" s="2">
        <f>QH!B41</f>
        <v>3962</v>
      </c>
      <c r="C41" s="3">
        <f>QH!C41</f>
        <v>0</v>
      </c>
      <c r="D41" s="3" t="str">
        <f>QH!D41</f>
        <v>80-162-033-8</v>
      </c>
      <c r="E41" s="26" t="str">
        <f>UN!B39</f>
        <v>MOCHAMAD RISKI</v>
      </c>
      <c r="F41" s="7">
        <v>6</v>
      </c>
      <c r="G41" s="7">
        <v>6</v>
      </c>
      <c r="H41" s="7">
        <v>6.3</v>
      </c>
      <c r="I41" s="7">
        <v>6.3</v>
      </c>
      <c r="J41" s="7">
        <v>6.2</v>
      </c>
      <c r="K41" s="6">
        <f t="shared" si="0"/>
        <v>6.16</v>
      </c>
      <c r="L41" s="6">
        <f t="shared" si="1"/>
        <v>2.4640000000000004</v>
      </c>
      <c r="M41" s="6">
        <v>5.2</v>
      </c>
      <c r="N41" s="6">
        <f t="shared" si="2"/>
        <v>3.12</v>
      </c>
      <c r="O41" s="6">
        <f t="shared" si="3"/>
        <v>5.5840000000000005</v>
      </c>
    </row>
    <row r="42" spans="1:15" ht="18" customHeight="1" x14ac:dyDescent="0.25">
      <c r="A42" s="1">
        <v>34</v>
      </c>
      <c r="B42" s="2">
        <f>QH!B42</f>
        <v>4002</v>
      </c>
      <c r="C42" s="3">
        <f>QH!C42</f>
        <v>0</v>
      </c>
      <c r="D42" s="3" t="str">
        <f>QH!D42</f>
        <v>80-162-034-7</v>
      </c>
      <c r="E42" s="26" t="str">
        <f>UN!B40</f>
        <v>MOCHAMAT WAHYU HIDAYAT</v>
      </c>
      <c r="F42" s="7">
        <v>6.5</v>
      </c>
      <c r="G42" s="7">
        <v>6.5</v>
      </c>
      <c r="H42" s="7">
        <v>6.5</v>
      </c>
      <c r="I42" s="7">
        <v>6.5</v>
      </c>
      <c r="J42" s="7">
        <v>6.5</v>
      </c>
      <c r="K42" s="6">
        <f t="shared" si="0"/>
        <v>6.5</v>
      </c>
      <c r="L42" s="6">
        <f t="shared" si="1"/>
        <v>2.6</v>
      </c>
      <c r="M42" s="6">
        <v>5.2</v>
      </c>
      <c r="N42" s="6">
        <f t="shared" si="2"/>
        <v>3.12</v>
      </c>
      <c r="O42" s="6">
        <f t="shared" si="3"/>
        <v>5.7200000000000006</v>
      </c>
    </row>
    <row r="43" spans="1:15" ht="18" customHeight="1" x14ac:dyDescent="0.25">
      <c r="A43" s="1">
        <v>35</v>
      </c>
      <c r="B43" s="2">
        <f>QH!B43</f>
        <v>4001</v>
      </c>
      <c r="C43" s="3" t="str">
        <f>QH!C43</f>
        <v>0000964233</v>
      </c>
      <c r="D43" s="3" t="str">
        <f>QH!D43</f>
        <v>80-162-035-6</v>
      </c>
      <c r="E43" s="26" t="str">
        <f>UN!B41</f>
        <v>MUCHAMAD ANDI RAMADHON</v>
      </c>
      <c r="F43" s="7">
        <v>6.5</v>
      </c>
      <c r="G43" s="7">
        <v>7.5</v>
      </c>
      <c r="H43" s="7">
        <v>6.9</v>
      </c>
      <c r="I43" s="7">
        <v>6.5</v>
      </c>
      <c r="J43" s="7">
        <v>6.5</v>
      </c>
      <c r="K43" s="6">
        <f t="shared" si="0"/>
        <v>6.7799999999999994</v>
      </c>
      <c r="L43" s="6">
        <f t="shared" si="1"/>
        <v>2.7119999999999997</v>
      </c>
      <c r="M43" s="6">
        <v>3.8</v>
      </c>
      <c r="N43" s="6">
        <f t="shared" si="2"/>
        <v>2.2799999999999998</v>
      </c>
      <c r="O43" s="6">
        <f t="shared" si="3"/>
        <v>4.9919999999999991</v>
      </c>
    </row>
    <row r="44" spans="1:15" ht="18" customHeight="1" x14ac:dyDescent="0.25">
      <c r="A44" s="1">
        <v>36</v>
      </c>
      <c r="B44" s="2">
        <f>QH!B44</f>
        <v>4003</v>
      </c>
      <c r="C44" s="3" t="str">
        <f>QH!C44</f>
        <v>0000964232</v>
      </c>
      <c r="D44" s="3" t="str">
        <f>QH!D44</f>
        <v>80-162-036-5</v>
      </c>
      <c r="E44" s="26" t="str">
        <f>UN!B42</f>
        <v>MUHAMAD AL AZHAR</v>
      </c>
      <c r="F44" s="7">
        <v>6</v>
      </c>
      <c r="G44" s="7">
        <v>6</v>
      </c>
      <c r="H44" s="7">
        <v>6.3</v>
      </c>
      <c r="I44" s="7">
        <v>6.5</v>
      </c>
      <c r="J44" s="7">
        <v>6.5</v>
      </c>
      <c r="K44" s="6">
        <f t="shared" si="0"/>
        <v>6.26</v>
      </c>
      <c r="L44" s="6">
        <f t="shared" si="1"/>
        <v>2.504</v>
      </c>
      <c r="M44" s="6">
        <v>4.4000000000000004</v>
      </c>
      <c r="N44" s="6">
        <f t="shared" si="2"/>
        <v>2.64</v>
      </c>
      <c r="O44" s="6">
        <f t="shared" si="3"/>
        <v>5.1440000000000001</v>
      </c>
    </row>
    <row r="45" spans="1:15" ht="18" customHeight="1" x14ac:dyDescent="0.25">
      <c r="A45" s="1">
        <v>37</v>
      </c>
      <c r="B45" s="2">
        <f>QH!B45</f>
        <v>4005</v>
      </c>
      <c r="C45" s="3">
        <f>QH!C45</f>
        <v>0</v>
      </c>
      <c r="D45" s="3" t="str">
        <f>QH!D45</f>
        <v>80-162-037-4</v>
      </c>
      <c r="E45" s="26" t="str">
        <f>UN!B43</f>
        <v>Muhamad Sholeh</v>
      </c>
      <c r="F45" s="7">
        <v>6.3</v>
      </c>
      <c r="G45" s="7">
        <v>6.5</v>
      </c>
      <c r="H45" s="7">
        <v>7.5</v>
      </c>
      <c r="I45" s="7">
        <v>7.5</v>
      </c>
      <c r="J45" s="7">
        <v>7</v>
      </c>
      <c r="K45" s="6">
        <f t="shared" si="0"/>
        <v>6.9599999999999991</v>
      </c>
      <c r="L45" s="6">
        <f t="shared" si="1"/>
        <v>2.7839999999999998</v>
      </c>
      <c r="M45" s="6">
        <v>5.8</v>
      </c>
      <c r="N45" s="6">
        <f t="shared" si="2"/>
        <v>3.48</v>
      </c>
      <c r="O45" s="6">
        <f t="shared" si="3"/>
        <v>6.2639999999999993</v>
      </c>
    </row>
    <row r="46" spans="1:15" ht="18" customHeight="1" x14ac:dyDescent="0.25">
      <c r="A46" s="1">
        <v>38</v>
      </c>
      <c r="B46" s="2">
        <f>QH!B46</f>
        <v>4027</v>
      </c>
      <c r="C46" s="3">
        <f>QH!C46</f>
        <v>0</v>
      </c>
      <c r="D46" s="3" t="str">
        <f>QH!D46</f>
        <v>80-162-038-3</v>
      </c>
      <c r="E46" s="26" t="str">
        <f>UN!B44</f>
        <v>MUHAMMAD ZAINUR ROZIKIN</v>
      </c>
      <c r="F46" s="7">
        <v>7</v>
      </c>
      <c r="G46" s="7">
        <v>8</v>
      </c>
      <c r="H46" s="7">
        <v>6.5</v>
      </c>
      <c r="I46" s="7">
        <v>6.5</v>
      </c>
      <c r="J46" s="7">
        <v>6.5</v>
      </c>
      <c r="K46" s="6">
        <f t="shared" si="0"/>
        <v>6.9</v>
      </c>
      <c r="L46" s="6">
        <f t="shared" si="1"/>
        <v>2.7600000000000002</v>
      </c>
      <c r="M46" s="6">
        <v>6</v>
      </c>
      <c r="N46" s="6">
        <f t="shared" si="2"/>
        <v>3.5999999999999996</v>
      </c>
      <c r="O46" s="6">
        <f t="shared" si="3"/>
        <v>6.3599999999999994</v>
      </c>
    </row>
    <row r="47" spans="1:15" ht="18" customHeight="1" x14ac:dyDescent="0.25">
      <c r="A47" s="1">
        <v>39</v>
      </c>
      <c r="B47" s="2">
        <f>QH!B47</f>
        <v>3956</v>
      </c>
      <c r="C47" s="3">
        <f>QH!C47</f>
        <v>0</v>
      </c>
      <c r="D47" s="3" t="str">
        <f>QH!D47</f>
        <v>80-162-039-2</v>
      </c>
      <c r="E47" s="26" t="str">
        <f>UN!B45</f>
        <v>MUKHAMAD IQBAL MAULANA</v>
      </c>
      <c r="F47" s="7">
        <v>6.8</v>
      </c>
      <c r="G47" s="7">
        <v>6.5</v>
      </c>
      <c r="H47" s="7">
        <v>6.4</v>
      </c>
      <c r="I47" s="7">
        <v>6.5</v>
      </c>
      <c r="J47" s="7">
        <v>6.5</v>
      </c>
      <c r="K47" s="6">
        <f t="shared" si="0"/>
        <v>6.5400000000000009</v>
      </c>
      <c r="L47" s="6">
        <f t="shared" si="1"/>
        <v>2.6160000000000005</v>
      </c>
      <c r="M47" s="6">
        <v>6</v>
      </c>
      <c r="N47" s="6">
        <f t="shared" si="2"/>
        <v>3.5999999999999996</v>
      </c>
      <c r="O47" s="6">
        <f t="shared" si="3"/>
        <v>6.2160000000000002</v>
      </c>
    </row>
    <row r="48" spans="1:15" ht="18" customHeight="1" x14ac:dyDescent="0.25">
      <c r="A48" s="1">
        <v>40</v>
      </c>
      <c r="B48" s="2">
        <f>QH!B48</f>
        <v>4264</v>
      </c>
      <c r="C48" s="3">
        <f>QH!C48</f>
        <v>0</v>
      </c>
      <c r="D48" s="3" t="str">
        <f>QH!D48</f>
        <v>80-162-040-9</v>
      </c>
      <c r="E48" s="26" t="str">
        <f>UN!B46</f>
        <v>NURUL HIDAYAH</v>
      </c>
      <c r="F48" s="7">
        <v>6.3</v>
      </c>
      <c r="G48" s="7">
        <v>6.3</v>
      </c>
      <c r="H48" s="7">
        <v>7</v>
      </c>
      <c r="I48" s="7">
        <v>7</v>
      </c>
      <c r="J48" s="7">
        <v>7</v>
      </c>
      <c r="K48" s="6">
        <f t="shared" si="0"/>
        <v>6.7200000000000006</v>
      </c>
      <c r="L48" s="6">
        <f t="shared" si="1"/>
        <v>2.6880000000000006</v>
      </c>
      <c r="M48" s="6">
        <v>5</v>
      </c>
      <c r="N48" s="6">
        <f t="shared" si="2"/>
        <v>3</v>
      </c>
      <c r="O48" s="6">
        <f t="shared" si="3"/>
        <v>5.6880000000000006</v>
      </c>
    </row>
    <row r="49" spans="1:15" ht="18" customHeight="1" x14ac:dyDescent="0.25">
      <c r="A49" s="1">
        <v>41</v>
      </c>
      <c r="B49" s="2">
        <f>QH!B49</f>
        <v>3982</v>
      </c>
      <c r="C49" s="3" t="str">
        <f>QH!C49</f>
        <v>0000662727</v>
      </c>
      <c r="D49" s="3" t="str">
        <f>QH!D49</f>
        <v>80-162-041-8</v>
      </c>
      <c r="E49" s="26" t="str">
        <f>UN!B47</f>
        <v>RAMA FERDIYANTO</v>
      </c>
      <c r="F49" s="7">
        <v>6</v>
      </c>
      <c r="G49" s="7">
        <v>6.5</v>
      </c>
      <c r="H49" s="7">
        <v>6.3</v>
      </c>
      <c r="I49" s="7">
        <v>6.3</v>
      </c>
      <c r="J49" s="7">
        <v>6.2</v>
      </c>
      <c r="K49" s="6">
        <f t="shared" si="0"/>
        <v>6.26</v>
      </c>
      <c r="L49" s="6">
        <f t="shared" si="1"/>
        <v>2.504</v>
      </c>
      <c r="M49" s="6">
        <v>5.8</v>
      </c>
      <c r="N49" s="6">
        <f t="shared" si="2"/>
        <v>3.48</v>
      </c>
      <c r="O49" s="6">
        <f t="shared" si="3"/>
        <v>5.984</v>
      </c>
    </row>
    <row r="50" spans="1:15" ht="18" customHeight="1" x14ac:dyDescent="0.25">
      <c r="A50" s="1">
        <v>42</v>
      </c>
      <c r="B50" s="2">
        <f>QH!B50</f>
        <v>3908</v>
      </c>
      <c r="C50" s="3" t="str">
        <f>QH!C50</f>
        <v>0000662711</v>
      </c>
      <c r="D50" s="3" t="str">
        <f>QH!D50</f>
        <v>80-162-042-7</v>
      </c>
      <c r="E50" s="26" t="str">
        <f>UN!B48</f>
        <v>RINDI RATNA SARI</v>
      </c>
      <c r="F50" s="7">
        <v>5.8</v>
      </c>
      <c r="G50" s="7">
        <v>6</v>
      </c>
      <c r="H50" s="7">
        <v>6</v>
      </c>
      <c r="I50" s="7">
        <v>6</v>
      </c>
      <c r="J50" s="7">
        <v>6.5</v>
      </c>
      <c r="K50" s="6">
        <f t="shared" si="0"/>
        <v>6.0600000000000005</v>
      </c>
      <c r="L50" s="6">
        <f t="shared" si="1"/>
        <v>2.4240000000000004</v>
      </c>
      <c r="M50" s="6">
        <v>5.6</v>
      </c>
      <c r="N50" s="6">
        <f t="shared" si="2"/>
        <v>3.36</v>
      </c>
      <c r="O50" s="6">
        <f t="shared" si="3"/>
        <v>5.7840000000000007</v>
      </c>
    </row>
    <row r="51" spans="1:15" ht="18" customHeight="1" x14ac:dyDescent="0.25">
      <c r="A51" s="1">
        <v>43</v>
      </c>
      <c r="B51" s="2">
        <f>QH!B51</f>
        <v>3891</v>
      </c>
      <c r="C51" s="3" t="str">
        <f>QH!C51</f>
        <v>9981008906</v>
      </c>
      <c r="D51" s="3" t="str">
        <f>QH!D51</f>
        <v>80-162-043-6</v>
      </c>
      <c r="E51" s="26" t="str">
        <f>UN!B49</f>
        <v>SINTIA AYU WARDANI</v>
      </c>
      <c r="F51" s="7">
        <v>6</v>
      </c>
      <c r="G51" s="7">
        <v>6</v>
      </c>
      <c r="H51" s="7">
        <v>7.7</v>
      </c>
      <c r="I51" s="7">
        <v>6.9</v>
      </c>
      <c r="J51" s="7">
        <v>7</v>
      </c>
      <c r="K51" s="6">
        <f t="shared" si="0"/>
        <v>6.7200000000000006</v>
      </c>
      <c r="L51" s="6">
        <f t="shared" si="1"/>
        <v>2.6880000000000006</v>
      </c>
      <c r="M51" s="6">
        <v>5.6</v>
      </c>
      <c r="N51" s="6">
        <f t="shared" si="2"/>
        <v>3.36</v>
      </c>
      <c r="O51" s="6">
        <f t="shared" si="3"/>
        <v>6.048</v>
      </c>
    </row>
    <row r="52" spans="1:15" ht="18" customHeight="1" x14ac:dyDescent="0.25">
      <c r="A52" s="1">
        <v>44</v>
      </c>
      <c r="B52" s="2">
        <f>QH!B52</f>
        <v>4033</v>
      </c>
      <c r="C52" s="3" t="str">
        <f>QH!C52</f>
        <v>0020712575</v>
      </c>
      <c r="D52" s="3" t="str">
        <f>QH!D52</f>
        <v>80-162-044-5</v>
      </c>
      <c r="E52" s="26" t="str">
        <f>UN!B50</f>
        <v>SITI NUR ROFITA</v>
      </c>
      <c r="F52" s="7">
        <v>8.3000000000000007</v>
      </c>
      <c r="G52" s="7">
        <v>8</v>
      </c>
      <c r="H52" s="7">
        <v>8.5</v>
      </c>
      <c r="I52" s="7">
        <v>7.8</v>
      </c>
      <c r="J52" s="7">
        <v>8</v>
      </c>
      <c r="K52" s="6">
        <f t="shared" si="0"/>
        <v>8.120000000000001</v>
      </c>
      <c r="L52" s="6">
        <f t="shared" si="1"/>
        <v>3.2480000000000007</v>
      </c>
      <c r="M52" s="6">
        <v>7</v>
      </c>
      <c r="N52" s="6">
        <f t="shared" si="2"/>
        <v>4.2</v>
      </c>
      <c r="O52" s="6">
        <f t="shared" si="3"/>
        <v>7.4480000000000004</v>
      </c>
    </row>
    <row r="53" spans="1:15" ht="18" customHeight="1" x14ac:dyDescent="0.25">
      <c r="A53" s="1">
        <v>45</v>
      </c>
      <c r="B53" s="2">
        <f>QH!B53</f>
        <v>4036</v>
      </c>
      <c r="C53" s="3" t="str">
        <f>QH!C53</f>
        <v>0014790481</v>
      </c>
      <c r="D53" s="3" t="str">
        <f>QH!D53</f>
        <v>80-162-045-4</v>
      </c>
      <c r="E53" s="26" t="str">
        <f>UN!B51</f>
        <v>VIALDI ROHMAN YULIANO</v>
      </c>
      <c r="F53" s="7">
        <v>7</v>
      </c>
      <c r="G53" s="7">
        <v>7</v>
      </c>
      <c r="H53" s="7">
        <v>6.5</v>
      </c>
      <c r="I53" s="7">
        <v>6.5</v>
      </c>
      <c r="J53" s="7">
        <v>7</v>
      </c>
      <c r="K53" s="6">
        <f t="shared" si="0"/>
        <v>6.8</v>
      </c>
      <c r="L53" s="6">
        <f t="shared" si="1"/>
        <v>2.72</v>
      </c>
      <c r="M53" s="6">
        <v>5.4</v>
      </c>
      <c r="N53" s="6">
        <f t="shared" si="2"/>
        <v>3.24</v>
      </c>
      <c r="O53" s="6">
        <f t="shared" si="3"/>
        <v>5.9600000000000009</v>
      </c>
    </row>
    <row r="54" spans="1:15" ht="18" customHeight="1" x14ac:dyDescent="0.25">
      <c r="A54" s="1">
        <v>46</v>
      </c>
      <c r="B54" s="2">
        <f>QH!B54</f>
        <v>4014</v>
      </c>
      <c r="C54" s="3" t="str">
        <f>QH!C54</f>
        <v>0025417818</v>
      </c>
      <c r="D54" s="3" t="str">
        <f>QH!D54</f>
        <v>80-162-046-3</v>
      </c>
      <c r="E54" s="26" t="str">
        <f>UN!B52</f>
        <v>VIKRI HAVIDUL AHKAM</v>
      </c>
      <c r="F54" s="7">
        <v>7</v>
      </c>
      <c r="G54" s="7">
        <v>7.5</v>
      </c>
      <c r="H54" s="7">
        <v>6.7</v>
      </c>
      <c r="I54" s="7">
        <v>7.5</v>
      </c>
      <c r="J54" s="7">
        <v>8</v>
      </c>
      <c r="K54" s="6">
        <f t="shared" si="0"/>
        <v>7.3400000000000007</v>
      </c>
      <c r="L54" s="6">
        <f t="shared" si="1"/>
        <v>2.9360000000000004</v>
      </c>
      <c r="M54" s="6">
        <v>6.2</v>
      </c>
      <c r="N54" s="6">
        <f t="shared" si="2"/>
        <v>3.7199999999999998</v>
      </c>
      <c r="O54" s="6">
        <f t="shared" si="3"/>
        <v>6.6560000000000006</v>
      </c>
    </row>
  </sheetData>
  <sheetProtection algorithmName="SHA-512" hashValue="oL3R3CH7OzaKDbtOJ6gYz0DTraLPHyoUqMPRxD3VMnPGEkX10xPafNqo9JikxV8HQ4Pd1+KFACVRzdJcwgmC4Q==" saltValue="gDQtTY860d8mlfwIVneNEQ==" spinCount="100000" sheet="1" objects="1" scenarios="1"/>
  <protectedRanges>
    <protectedRange sqref="F9:J54 M9:M54" name="Range1"/>
  </protectedRanges>
  <mergeCells count="11">
    <mergeCell ref="O7:O8"/>
    <mergeCell ref="A1:O1"/>
    <mergeCell ref="A2:O2"/>
    <mergeCell ref="A3:O3"/>
    <mergeCell ref="A7:D7"/>
    <mergeCell ref="E7:E8"/>
    <mergeCell ref="F7:J7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paperSize="256" scale="87" orientation="landscape" horizontalDpi="4294967293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daftar nilai sekolah</vt:lpstr>
      <vt:lpstr>UN</vt:lpstr>
      <vt:lpstr>QH</vt:lpstr>
      <vt:lpstr>AA</vt:lpstr>
      <vt:lpstr>FQ</vt:lpstr>
      <vt:lpstr>SKI</vt:lpstr>
      <vt:lpstr>BA</vt:lpstr>
      <vt:lpstr>PKN</vt:lpstr>
      <vt:lpstr>BID</vt:lpstr>
      <vt:lpstr>MTK</vt:lpstr>
      <vt:lpstr>IPA</vt:lpstr>
      <vt:lpstr>IPS</vt:lpstr>
      <vt:lpstr>SBK</vt:lpstr>
      <vt:lpstr>PJK</vt:lpstr>
      <vt:lpstr>BIG</vt:lpstr>
      <vt:lpstr>BDR</vt:lpstr>
      <vt:lpstr>'daftar nilai sekolah'!Print_Area</vt:lpstr>
      <vt:lpstr>SBK!Print_Area</vt:lpstr>
      <vt:lpstr>SKI!Print_Area</vt:lpstr>
      <vt:lpstr>UN!Print_Area</vt:lpstr>
      <vt:lpstr>'daftar nilai sekolah'!Print_Titles</vt:lpstr>
      <vt:lpstr>UN!Print_Titles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2014-08-25T07:31:42Z</dcterms:modified>
</cp:coreProperties>
</file>