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 LABRUK KIDUL 18.19\6. MANAJEMEN KESISWAAN\PPDB 2018.2019\ppdb 18.19\"/>
    </mc:Choice>
  </mc:AlternateContent>
  <xr:revisionPtr revIDLastSave="0" documentId="13_ncr:1_{3D60452A-81DF-48C6-9A2B-E7B3C8ACAD5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0" i="1" l="1"/>
  <c r="I90" i="1" s="1"/>
  <c r="R90" i="1"/>
  <c r="T90" i="1"/>
  <c r="X90" i="1"/>
  <c r="Z90" i="1"/>
  <c r="AM90" i="1"/>
  <c r="AM89" i="1" l="1"/>
  <c r="Z89" i="1"/>
  <c r="X89" i="1"/>
  <c r="T89" i="1"/>
  <c r="R89" i="1"/>
  <c r="H89" i="1"/>
  <c r="I89" i="1" s="1"/>
  <c r="H88" i="1"/>
  <c r="I88" i="1" s="1"/>
  <c r="R80" i="1" l="1"/>
  <c r="R81" i="1"/>
  <c r="R82" i="1"/>
  <c r="R83" i="1"/>
  <c r="R84" i="1"/>
  <c r="R85" i="1"/>
  <c r="R86" i="1"/>
  <c r="R87" i="1"/>
  <c r="R88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4" i="1"/>
  <c r="AM82" i="1" l="1"/>
  <c r="AM83" i="1"/>
  <c r="AM84" i="1"/>
  <c r="AM85" i="1"/>
  <c r="AM86" i="1"/>
  <c r="AM87" i="1"/>
  <c r="AM88" i="1"/>
  <c r="AM75" i="1"/>
  <c r="AM76" i="1"/>
  <c r="AM77" i="1"/>
  <c r="AM78" i="1"/>
  <c r="AM79" i="1"/>
  <c r="AM80" i="1"/>
  <c r="AM81" i="1"/>
  <c r="Z82" i="1"/>
  <c r="Z83" i="1"/>
  <c r="Z84" i="1"/>
  <c r="Z85" i="1"/>
  <c r="Z86" i="1"/>
  <c r="Z87" i="1"/>
  <c r="Z88" i="1"/>
  <c r="Z75" i="1"/>
  <c r="Z76" i="1"/>
  <c r="Z77" i="1"/>
  <c r="Z78" i="1"/>
  <c r="Z79" i="1"/>
  <c r="Z80" i="1"/>
  <c r="Z81" i="1"/>
  <c r="X82" i="1"/>
  <c r="X83" i="1"/>
  <c r="X84" i="1"/>
  <c r="X85" i="1"/>
  <c r="X86" i="1"/>
  <c r="X87" i="1"/>
  <c r="X88" i="1"/>
  <c r="X75" i="1"/>
  <c r="X76" i="1"/>
  <c r="X77" i="1"/>
  <c r="X78" i="1"/>
  <c r="X79" i="1"/>
  <c r="X80" i="1"/>
  <c r="X81" i="1"/>
  <c r="T77" i="1"/>
  <c r="T78" i="1"/>
  <c r="T79" i="1"/>
  <c r="T80" i="1"/>
  <c r="T81" i="1"/>
  <c r="T82" i="1"/>
  <c r="T83" i="1"/>
  <c r="T84" i="1"/>
  <c r="T85" i="1"/>
  <c r="T86" i="1"/>
  <c r="T87" i="1"/>
  <c r="T88" i="1"/>
  <c r="Z63" i="1" l="1"/>
  <c r="Z64" i="1"/>
  <c r="Z65" i="1"/>
  <c r="Z66" i="1"/>
  <c r="Z67" i="1"/>
  <c r="Z68" i="1"/>
  <c r="Z69" i="1"/>
  <c r="Z70" i="1"/>
  <c r="Z71" i="1"/>
  <c r="Z72" i="1"/>
  <c r="Z73" i="1"/>
  <c r="Z74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Z62" i="1"/>
  <c r="T62" i="1"/>
  <c r="Z61" i="1"/>
  <c r="T61" i="1"/>
  <c r="Z60" i="1"/>
  <c r="T60" i="1"/>
  <c r="Z59" i="1"/>
  <c r="T59" i="1"/>
  <c r="Z58" i="1"/>
  <c r="T58" i="1"/>
  <c r="Z57" i="1"/>
  <c r="T57" i="1"/>
  <c r="Z56" i="1"/>
  <c r="T56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Z55" i="1"/>
  <c r="T55" i="1"/>
  <c r="Z54" i="1"/>
  <c r="T54" i="1"/>
  <c r="AM53" i="1"/>
  <c r="Z53" i="1"/>
  <c r="T53" i="1"/>
  <c r="R52" i="1"/>
  <c r="T52" i="1"/>
  <c r="X52" i="1"/>
  <c r="Z52" i="1"/>
  <c r="AM52" i="1"/>
  <c r="AM51" i="1"/>
  <c r="Z51" i="1"/>
  <c r="T51" i="1"/>
  <c r="AM50" i="1"/>
  <c r="Z50" i="1"/>
  <c r="T50" i="1"/>
  <c r="AM49" i="1"/>
  <c r="Z49" i="1"/>
  <c r="X49" i="1"/>
  <c r="T49" i="1"/>
  <c r="R49" i="1"/>
  <c r="AM48" i="1"/>
  <c r="Z48" i="1"/>
  <c r="X48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T48" i="1"/>
  <c r="AM47" i="1"/>
  <c r="Z47" i="1"/>
  <c r="X47" i="1"/>
  <c r="T47" i="1"/>
  <c r="AM46" i="1"/>
  <c r="Z46" i="1"/>
  <c r="X46" i="1"/>
  <c r="T46" i="1"/>
  <c r="AM45" i="1"/>
  <c r="Z45" i="1"/>
  <c r="X45" i="1"/>
  <c r="T45" i="1"/>
  <c r="AM44" i="1"/>
  <c r="Z44" i="1"/>
  <c r="X44" i="1"/>
  <c r="T44" i="1"/>
  <c r="AM43" i="1"/>
  <c r="Z43" i="1"/>
  <c r="X43" i="1"/>
  <c r="T43" i="1"/>
  <c r="AM42" i="1"/>
  <c r="Z42" i="1"/>
  <c r="X42" i="1"/>
  <c r="T42" i="1"/>
  <c r="AM41" i="1"/>
  <c r="Z41" i="1"/>
  <c r="X41" i="1"/>
  <c r="T41" i="1"/>
  <c r="AM40" i="1"/>
  <c r="Z40" i="1"/>
  <c r="X40" i="1"/>
  <c r="T40" i="1"/>
  <c r="AM39" i="1"/>
  <c r="Z39" i="1"/>
  <c r="X39" i="1"/>
  <c r="T39" i="1"/>
  <c r="AM38" i="1"/>
  <c r="Z38" i="1"/>
  <c r="X38" i="1"/>
  <c r="T38" i="1"/>
  <c r="AM37" i="1"/>
  <c r="Z37" i="1"/>
  <c r="X37" i="1"/>
  <c r="T37" i="1"/>
  <c r="R37" i="1"/>
  <c r="AM36" i="1"/>
  <c r="Z36" i="1"/>
  <c r="X36" i="1"/>
  <c r="T36" i="1"/>
  <c r="AM35" i="1"/>
  <c r="Z35" i="1"/>
  <c r="X35" i="1"/>
  <c r="T35" i="1"/>
  <c r="R35" i="1"/>
  <c r="R36" i="1"/>
  <c r="R38" i="1"/>
  <c r="R39" i="1"/>
  <c r="R40" i="1"/>
  <c r="R41" i="1"/>
  <c r="R42" i="1"/>
  <c r="R43" i="1"/>
  <c r="R44" i="1"/>
  <c r="R45" i="1"/>
  <c r="R46" i="1"/>
  <c r="R47" i="1"/>
  <c r="R48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Z34" i="1"/>
  <c r="X34" i="1"/>
  <c r="T34" i="1"/>
  <c r="R34" i="1"/>
  <c r="AM34" i="1"/>
  <c r="AM33" i="1"/>
  <c r="AJ33" i="1"/>
  <c r="AH33" i="1"/>
  <c r="AF33" i="1"/>
  <c r="AD33" i="1"/>
  <c r="AB33" i="1"/>
  <c r="Z33" i="1"/>
  <c r="X33" i="1"/>
  <c r="T33" i="1"/>
  <c r="R33" i="1"/>
  <c r="AM32" i="1"/>
  <c r="AJ32" i="1"/>
  <c r="AH32" i="1"/>
  <c r="AF32" i="1"/>
  <c r="AD32" i="1"/>
  <c r="AB32" i="1"/>
  <c r="Z32" i="1"/>
  <c r="X32" i="1"/>
  <c r="T32" i="1"/>
  <c r="R32" i="1"/>
  <c r="A32" i="1"/>
  <c r="AM31" i="1"/>
  <c r="AJ31" i="1"/>
  <c r="AH31" i="1"/>
  <c r="AF31" i="1"/>
  <c r="AD31" i="1"/>
  <c r="AB31" i="1"/>
  <c r="Z31" i="1"/>
  <c r="X31" i="1"/>
  <c r="T31" i="1"/>
  <c r="R31" i="1"/>
  <c r="A31" i="1"/>
  <c r="AM30" i="1"/>
  <c r="AJ30" i="1"/>
  <c r="AH30" i="1"/>
  <c r="AF30" i="1"/>
  <c r="AD30" i="1"/>
  <c r="AB30" i="1"/>
  <c r="Z30" i="1"/>
  <c r="X30" i="1"/>
  <c r="T30" i="1"/>
  <c r="R30" i="1"/>
  <c r="A30" i="1"/>
  <c r="AM29" i="1"/>
  <c r="AJ29" i="1"/>
  <c r="AH29" i="1"/>
  <c r="AF29" i="1"/>
  <c r="AD29" i="1"/>
  <c r="AB29" i="1"/>
  <c r="Z29" i="1"/>
  <c r="X29" i="1"/>
  <c r="T29" i="1"/>
  <c r="R29" i="1"/>
  <c r="A29" i="1"/>
  <c r="AM28" i="1"/>
  <c r="AJ28" i="1"/>
  <c r="AH28" i="1"/>
  <c r="AF28" i="1"/>
  <c r="AD28" i="1"/>
  <c r="AB28" i="1"/>
  <c r="Z28" i="1"/>
  <c r="X28" i="1"/>
  <c r="T28" i="1"/>
  <c r="R28" i="1"/>
  <c r="A28" i="1"/>
  <c r="AM27" i="1" l="1"/>
  <c r="AJ27" i="1"/>
  <c r="AH27" i="1"/>
  <c r="AF27" i="1"/>
  <c r="AD27" i="1"/>
  <c r="AB27" i="1"/>
  <c r="Z27" i="1"/>
  <c r="X27" i="1"/>
  <c r="T27" i="1"/>
  <c r="R27" i="1"/>
  <c r="A27" i="1"/>
  <c r="AM26" i="1"/>
  <c r="AJ26" i="1"/>
  <c r="AH26" i="1"/>
  <c r="AF26" i="1"/>
  <c r="AD26" i="1"/>
  <c r="AB26" i="1"/>
  <c r="Z26" i="1"/>
  <c r="X26" i="1"/>
  <c r="T26" i="1"/>
  <c r="R26" i="1"/>
  <c r="A26" i="1"/>
  <c r="AM25" i="1"/>
  <c r="AJ25" i="1"/>
  <c r="AH25" i="1"/>
  <c r="AF25" i="1"/>
  <c r="AD25" i="1"/>
  <c r="AB25" i="1"/>
  <c r="Z25" i="1"/>
  <c r="X25" i="1"/>
  <c r="T25" i="1"/>
  <c r="R25" i="1"/>
  <c r="A25" i="1"/>
  <c r="AM24" i="1"/>
  <c r="AJ24" i="1"/>
  <c r="AH24" i="1"/>
  <c r="AF24" i="1"/>
  <c r="AD24" i="1"/>
  <c r="AB24" i="1"/>
  <c r="Z24" i="1"/>
  <c r="X24" i="1"/>
  <c r="T24" i="1"/>
  <c r="R24" i="1"/>
  <c r="A24" i="1"/>
  <c r="AM23" i="1"/>
  <c r="AJ23" i="1"/>
  <c r="AH23" i="1"/>
  <c r="AF23" i="1"/>
  <c r="AD23" i="1"/>
  <c r="AB23" i="1"/>
  <c r="Z23" i="1"/>
  <c r="X23" i="1"/>
  <c r="T23" i="1"/>
  <c r="R23" i="1"/>
  <c r="A23" i="1"/>
  <c r="AM22" i="1"/>
  <c r="AJ22" i="1"/>
  <c r="AH22" i="1"/>
  <c r="AF22" i="1"/>
  <c r="AD22" i="1"/>
  <c r="AB22" i="1"/>
  <c r="Z22" i="1"/>
  <c r="X22" i="1"/>
  <c r="T22" i="1"/>
  <c r="R22" i="1"/>
  <c r="A22" i="1"/>
  <c r="AM21" i="1"/>
  <c r="AJ21" i="1"/>
  <c r="AH21" i="1"/>
  <c r="AF21" i="1"/>
  <c r="AD21" i="1"/>
  <c r="AB21" i="1"/>
  <c r="Z21" i="1"/>
  <c r="X21" i="1"/>
  <c r="T21" i="1"/>
  <c r="R21" i="1"/>
  <c r="A21" i="1"/>
  <c r="AM20" i="1"/>
  <c r="AJ20" i="1"/>
  <c r="AH20" i="1"/>
  <c r="AF20" i="1"/>
  <c r="AD20" i="1"/>
  <c r="AB20" i="1"/>
  <c r="Z20" i="1"/>
  <c r="X20" i="1"/>
  <c r="T20" i="1"/>
  <c r="R20" i="1"/>
  <c r="A20" i="1"/>
  <c r="AM19" i="1"/>
  <c r="AJ19" i="1"/>
  <c r="AH19" i="1"/>
  <c r="AF19" i="1"/>
  <c r="AD19" i="1"/>
  <c r="AB19" i="1"/>
  <c r="Z19" i="1"/>
  <c r="X19" i="1"/>
  <c r="T19" i="1"/>
  <c r="R19" i="1"/>
  <c r="A19" i="1"/>
  <c r="AM18" i="1"/>
  <c r="AJ18" i="1"/>
  <c r="AH18" i="1"/>
  <c r="AF18" i="1"/>
  <c r="AD18" i="1"/>
  <c r="AB18" i="1"/>
  <c r="Z18" i="1"/>
  <c r="X18" i="1"/>
  <c r="T18" i="1"/>
  <c r="R18" i="1"/>
  <c r="A18" i="1"/>
  <c r="AM17" i="1"/>
  <c r="AJ17" i="1"/>
  <c r="AH17" i="1"/>
  <c r="AF17" i="1"/>
  <c r="AD17" i="1"/>
  <c r="AB17" i="1"/>
  <c r="Z17" i="1"/>
  <c r="X17" i="1"/>
  <c r="T17" i="1"/>
  <c r="R17" i="1"/>
  <c r="A17" i="1"/>
  <c r="AM16" i="1"/>
  <c r="AJ16" i="1"/>
  <c r="AH16" i="1"/>
  <c r="AF16" i="1"/>
  <c r="AD16" i="1"/>
  <c r="AB16" i="1"/>
  <c r="Z16" i="1"/>
  <c r="X16" i="1"/>
  <c r="T16" i="1"/>
  <c r="R16" i="1"/>
  <c r="A16" i="1"/>
  <c r="AM15" i="1"/>
  <c r="AJ15" i="1"/>
  <c r="AH15" i="1"/>
  <c r="AF15" i="1"/>
  <c r="AD15" i="1"/>
  <c r="AB15" i="1"/>
  <c r="Z15" i="1"/>
  <c r="X15" i="1"/>
  <c r="T15" i="1"/>
  <c r="R15" i="1"/>
  <c r="A15" i="1"/>
  <c r="AM14" i="1"/>
  <c r="AJ14" i="1"/>
  <c r="AH14" i="1"/>
  <c r="AF14" i="1"/>
  <c r="AD14" i="1"/>
  <c r="AB14" i="1"/>
  <c r="Z14" i="1"/>
  <c r="X14" i="1"/>
  <c r="T14" i="1"/>
  <c r="R14" i="1"/>
  <c r="A14" i="1"/>
  <c r="AM13" i="1"/>
  <c r="AJ13" i="1"/>
  <c r="AH13" i="1"/>
  <c r="AF13" i="1"/>
  <c r="AD13" i="1"/>
  <c r="AB13" i="1"/>
  <c r="Z13" i="1"/>
  <c r="X13" i="1"/>
  <c r="T13" i="1"/>
  <c r="R13" i="1"/>
  <c r="A13" i="1"/>
  <c r="AM12" i="1"/>
  <c r="AJ12" i="1"/>
  <c r="AH12" i="1"/>
  <c r="AF12" i="1"/>
  <c r="AD12" i="1"/>
  <c r="AB12" i="1"/>
  <c r="Z12" i="1"/>
  <c r="X12" i="1"/>
  <c r="T12" i="1"/>
  <c r="R12" i="1"/>
  <c r="A12" i="1"/>
  <c r="AM11" i="1"/>
  <c r="AJ11" i="1"/>
  <c r="AH11" i="1"/>
  <c r="AF11" i="1"/>
  <c r="AD11" i="1"/>
  <c r="AB11" i="1"/>
  <c r="Z11" i="1"/>
  <c r="X11" i="1"/>
  <c r="T11" i="1"/>
  <c r="R11" i="1"/>
  <c r="A11" i="1"/>
  <c r="AM10" i="1"/>
  <c r="AJ10" i="1"/>
  <c r="AH10" i="1"/>
  <c r="AF10" i="1"/>
  <c r="AD10" i="1"/>
  <c r="AB10" i="1"/>
  <c r="Z10" i="1"/>
  <c r="X10" i="1"/>
  <c r="T10" i="1"/>
  <c r="R10" i="1"/>
  <c r="A10" i="1"/>
  <c r="AM9" i="1"/>
  <c r="AJ9" i="1"/>
  <c r="AH9" i="1"/>
  <c r="AF9" i="1"/>
  <c r="AD9" i="1"/>
  <c r="AB9" i="1"/>
  <c r="Z9" i="1"/>
  <c r="X9" i="1"/>
  <c r="T9" i="1"/>
  <c r="R9" i="1"/>
  <c r="A9" i="1"/>
  <c r="AM8" i="1"/>
  <c r="AJ8" i="1"/>
  <c r="AH8" i="1"/>
  <c r="AF8" i="1"/>
  <c r="AD8" i="1"/>
  <c r="AB8" i="1"/>
  <c r="Z8" i="1"/>
  <c r="X8" i="1"/>
  <c r="T8" i="1"/>
  <c r="R8" i="1"/>
  <c r="A8" i="1"/>
  <c r="AM7" i="1"/>
  <c r="AJ7" i="1"/>
  <c r="AH7" i="1"/>
  <c r="AF7" i="1"/>
  <c r="AD7" i="1"/>
  <c r="AB7" i="1"/>
  <c r="Z7" i="1"/>
  <c r="X7" i="1"/>
  <c r="T7" i="1"/>
  <c r="R7" i="1"/>
  <c r="A7" i="1"/>
  <c r="AM6" i="1"/>
  <c r="AJ6" i="1"/>
  <c r="AH6" i="1"/>
  <c r="AF6" i="1"/>
  <c r="AD6" i="1"/>
  <c r="AB6" i="1"/>
  <c r="Z6" i="1"/>
  <c r="X6" i="1"/>
  <c r="T6" i="1"/>
  <c r="R6" i="1"/>
  <c r="A6" i="1"/>
  <c r="AM5" i="1"/>
  <c r="AJ5" i="1"/>
  <c r="AH5" i="1"/>
  <c r="AF5" i="1"/>
  <c r="AD5" i="1"/>
  <c r="AB5" i="1"/>
  <c r="Z5" i="1"/>
  <c r="X5" i="1"/>
  <c r="T5" i="1"/>
  <c r="R5" i="1"/>
  <c r="A5" i="1"/>
  <c r="AM4" i="1"/>
  <c r="AJ4" i="1"/>
  <c r="AH4" i="1"/>
  <c r="AF4" i="1"/>
  <c r="AD4" i="1"/>
  <c r="AB4" i="1"/>
  <c r="Z4" i="1"/>
  <c r="X4" i="1"/>
  <c r="T4" i="1"/>
  <c r="R4" i="1"/>
  <c r="I4" i="1"/>
</calcChain>
</file>

<file path=xl/sharedStrings.xml><?xml version="1.0" encoding="utf-8"?>
<sst xmlns="http://schemas.openxmlformats.org/spreadsheetml/2006/main" count="1754" uniqueCount="904">
  <si>
    <t>NISN</t>
  </si>
  <si>
    <t>INDUK</t>
  </si>
  <si>
    <t>NAMA SISWA</t>
  </si>
  <si>
    <t>L/P</t>
  </si>
  <si>
    <t>Tempat, Tanggal Lahir</t>
  </si>
  <si>
    <t>Umur (RUMUS)</t>
  </si>
  <si>
    <t>Umur (TEXT)</t>
  </si>
  <si>
    <t>NOMOR INDUK KEPENDUDUKAN (NIK) SISWA</t>
  </si>
  <si>
    <t>tentang ORANG TUA</t>
  </si>
  <si>
    <t>PEKERJAAN (DISERTAI KODE EMIS 2016)</t>
  </si>
  <si>
    <t>Jika PNS</t>
  </si>
  <si>
    <t>Jika TNI</t>
  </si>
  <si>
    <t>JENJANG PENDIDIKAN (DISERTAI KODE EMIS 2016)</t>
  </si>
  <si>
    <t>Penghasilan Perbulan (DISERTAI KODE EMIS 2016)</t>
  </si>
  <si>
    <t>Hobi (DISERTAI KODE EMIS 2016)</t>
  </si>
  <si>
    <t>Cita-cita (DISERTAI KODE EMIS 2016)</t>
  </si>
  <si>
    <t>Jarak Rumah-Sekolah</t>
  </si>
  <si>
    <t>Transportasi yg dipakai</t>
  </si>
  <si>
    <t>Jml Saudara</t>
  </si>
  <si>
    <t>Asal Sekolah Sebelumnya</t>
  </si>
  <si>
    <t>Alamat</t>
  </si>
  <si>
    <t>NO. KARTU KELUARGA</t>
  </si>
  <si>
    <t>NO.HP/</t>
  </si>
  <si>
    <t>TELEPON V2</t>
  </si>
  <si>
    <t>NSM</t>
  </si>
  <si>
    <t>TAHUN MASUK</t>
  </si>
  <si>
    <t>Ayah</t>
  </si>
  <si>
    <t>NIK</t>
  </si>
  <si>
    <t>Tgl Lahir</t>
  </si>
  <si>
    <t>Ibu</t>
  </si>
  <si>
    <t>Gol.</t>
  </si>
  <si>
    <t>Pangkat</t>
  </si>
  <si>
    <t>KODE</t>
  </si>
  <si>
    <t>ASAL TK/RA</t>
  </si>
  <si>
    <t>JL./DUSUN</t>
  </si>
  <si>
    <t>RT.</t>
  </si>
  <si>
    <t>RW.</t>
  </si>
  <si>
    <t>Desa</t>
  </si>
  <si>
    <t>TELEPON</t>
  </si>
  <si>
    <t>9</t>
  </si>
  <si>
    <t>34</t>
  </si>
  <si>
    <t>35</t>
  </si>
  <si>
    <t>36</t>
  </si>
  <si>
    <t>37</t>
  </si>
  <si>
    <t>P</t>
  </si>
  <si>
    <t>LUMAJANG</t>
  </si>
  <si>
    <t>07</t>
  </si>
  <si>
    <t>01</t>
  </si>
  <si>
    <t>1</t>
  </si>
  <si>
    <t>3</t>
  </si>
  <si>
    <t>2</t>
  </si>
  <si>
    <t>03</t>
  </si>
  <si>
    <t>L</t>
  </si>
  <si>
    <t>06</t>
  </si>
  <si>
    <t>5</t>
  </si>
  <si>
    <t>7</t>
  </si>
  <si>
    <t>12</t>
  </si>
  <si>
    <t>16</t>
  </si>
  <si>
    <t>15</t>
  </si>
  <si>
    <t>05</t>
  </si>
  <si>
    <t>RA MUSLIMAT NU 26 MOJOSARI</t>
  </si>
  <si>
    <t>NO</t>
  </si>
  <si>
    <t>NAMA PANGGILAN</t>
  </si>
  <si>
    <t>MUHAMMAD KAVIN BILBAR EFENDI</t>
  </si>
  <si>
    <t>3508210305120001</t>
  </si>
  <si>
    <t>MASUDI EFENDI</t>
  </si>
  <si>
    <t>AGUSTIM MUKARROMAH</t>
  </si>
  <si>
    <t>3508210201820003</t>
  </si>
  <si>
    <t>TK MUSLIMAT NU 01 KEBONSARI</t>
  </si>
  <si>
    <t>SARIREJO I</t>
  </si>
  <si>
    <t>KEBONSARI</t>
  </si>
  <si>
    <t>3508210705090001</t>
  </si>
  <si>
    <t>085258735563</t>
  </si>
  <si>
    <t>KAVIN</t>
  </si>
  <si>
    <t>KENZIE ABDILLAH AQEEL</t>
  </si>
  <si>
    <t>SURYADI</t>
  </si>
  <si>
    <t>DEWI KUMALASARI</t>
  </si>
  <si>
    <t>3508210711120002</t>
  </si>
  <si>
    <t>3508210802860002</t>
  </si>
  <si>
    <t>3508035507930003</t>
  </si>
  <si>
    <t>0</t>
  </si>
  <si>
    <t>SUKO I</t>
  </si>
  <si>
    <t>SUMBERSUKO</t>
  </si>
  <si>
    <t>3508211509090029</t>
  </si>
  <si>
    <t>085319339419</t>
  </si>
  <si>
    <t>KENZIE</t>
  </si>
  <si>
    <t>FAREL APRILIO PUTRA ARIFIN</t>
  </si>
  <si>
    <t>ZAINUL ARIFIN</t>
  </si>
  <si>
    <t>MASLACHATUN NADHIROH</t>
  </si>
  <si>
    <t>3508211504120002</t>
  </si>
  <si>
    <t>3508211308810001</t>
  </si>
  <si>
    <t>3508216605850002</t>
  </si>
  <si>
    <t>RAM CURAH JERO</t>
  </si>
  <si>
    <t>3508211202180003</t>
  </si>
  <si>
    <t>082338483525</t>
  </si>
  <si>
    <t>FAREL</t>
  </si>
  <si>
    <t>MUHAMMAD ILHAM HABIBI</t>
  </si>
  <si>
    <t>ABDUL GHOFAR</t>
  </si>
  <si>
    <t>AHADIYAH</t>
  </si>
  <si>
    <t>3508210409120001</t>
  </si>
  <si>
    <t>3508210906790001</t>
  </si>
  <si>
    <t>3508216008850003</t>
  </si>
  <si>
    <t>KRAJAN TIMUR</t>
  </si>
  <si>
    <t>LABRUK KIDUL</t>
  </si>
  <si>
    <t>3508212111120004</t>
  </si>
  <si>
    <t>085258199517</t>
  </si>
  <si>
    <t>HABIBI</t>
  </si>
  <si>
    <t>MUHAMMAD ALFA JUANDRI</t>
  </si>
  <si>
    <t>ANTON KUEANAN</t>
  </si>
  <si>
    <t>NURISAH</t>
  </si>
  <si>
    <t>3508211101120002</t>
  </si>
  <si>
    <t>5314031810820002</t>
  </si>
  <si>
    <t>3508215409790004</t>
  </si>
  <si>
    <t>3508211101170005</t>
  </si>
  <si>
    <t>081336031141</t>
  </si>
  <si>
    <t>ALFA</t>
  </si>
  <si>
    <t>MUHAMMAD ARDIANSYAH RIZKI</t>
  </si>
  <si>
    <t>AGUS MULYANI</t>
  </si>
  <si>
    <t>ENI PURWASIH</t>
  </si>
  <si>
    <t>3508212211120001</t>
  </si>
  <si>
    <t>3508211207740004</t>
  </si>
  <si>
    <t>3508215011830001</t>
  </si>
  <si>
    <t>3508210705080004</t>
  </si>
  <si>
    <t>085234081683</t>
  </si>
  <si>
    <t>RIZKI</t>
  </si>
  <si>
    <t>MUHAMMAD AZKA WILDANI</t>
  </si>
  <si>
    <t>AKHMAD KHOIRUL ANAM</t>
  </si>
  <si>
    <t>NUR HIDAYAH</t>
  </si>
  <si>
    <t>3508072803130004</t>
  </si>
  <si>
    <t>3508070611890001</t>
  </si>
  <si>
    <t>3508214207930001</t>
  </si>
  <si>
    <t>JL. MAWAR</t>
  </si>
  <si>
    <t>3508070603120008</t>
  </si>
  <si>
    <t>085234450300</t>
  </si>
  <si>
    <t>WILDAN</t>
  </si>
  <si>
    <t>DEVANT LAKZA BINTANG</t>
  </si>
  <si>
    <t>ROKHMAT MARSUDI</t>
  </si>
  <si>
    <t>SITI NUR FARIDAH</t>
  </si>
  <si>
    <t>3508210110180001</t>
  </si>
  <si>
    <t>3508214203900003</t>
  </si>
  <si>
    <t>3508210908180001</t>
  </si>
  <si>
    <t>085546364339</t>
  </si>
  <si>
    <t>DEVANT</t>
  </si>
  <si>
    <t>MUHAMMAD RAFAEL ALHAFID</t>
  </si>
  <si>
    <t>YOYOK AGOK SALEM</t>
  </si>
  <si>
    <t>FENI ANDRIANI</t>
  </si>
  <si>
    <t>3508211709120002</t>
  </si>
  <si>
    <t>3508210808910002</t>
  </si>
  <si>
    <t>3508215904920002</t>
  </si>
  <si>
    <t>3508210603130001</t>
  </si>
  <si>
    <t>085608763529</t>
  </si>
  <si>
    <t>087805985356</t>
  </si>
  <si>
    <t>RAFA</t>
  </si>
  <si>
    <t>ROBI'AH MIZARIYAH</t>
  </si>
  <si>
    <t>NURUL ISLAH</t>
  </si>
  <si>
    <t>IDA NURHAYATI</t>
  </si>
  <si>
    <t>3508215103130001</t>
  </si>
  <si>
    <t>3508212007670003</t>
  </si>
  <si>
    <t>3509215512770001</t>
  </si>
  <si>
    <t>3508210907090008</t>
  </si>
  <si>
    <t>085234431050</t>
  </si>
  <si>
    <t>AFRIZAL HABIBURROHMAAN</t>
  </si>
  <si>
    <t>ABDUL ROKHMAN</t>
  </si>
  <si>
    <t>KHOFIDATUL ROFIAH</t>
  </si>
  <si>
    <t>3508210711120001</t>
  </si>
  <si>
    <t>3508211404840001</t>
  </si>
  <si>
    <t>3508216708910002</t>
  </si>
  <si>
    <t>TK TARBIYATUSH SHIBYAN</t>
  </si>
  <si>
    <t>KRAJAN BARAT</t>
  </si>
  <si>
    <t>3508211204120003</t>
  </si>
  <si>
    <t>085257774831</t>
  </si>
  <si>
    <t>MUHAMMAD SULLAMUL KIROM</t>
  </si>
  <si>
    <t>IMAM MASLUKI</t>
  </si>
  <si>
    <t>FATUKHUL IMAROH</t>
  </si>
  <si>
    <t>3508211503120001</t>
  </si>
  <si>
    <t>3508211208800004</t>
  </si>
  <si>
    <t>350821500810003</t>
  </si>
  <si>
    <t>3508212010090090</t>
  </si>
  <si>
    <t>KIROM</t>
  </si>
  <si>
    <t>KAYLA DWI ALISHA</t>
  </si>
  <si>
    <t>MACHMUD ALI RIDHO</t>
  </si>
  <si>
    <t>DENI HERLINA</t>
  </si>
  <si>
    <t>3508216405130003</t>
  </si>
  <si>
    <t>3508212706770002</t>
  </si>
  <si>
    <t>3508216806790001</t>
  </si>
  <si>
    <t>3508211203090010</t>
  </si>
  <si>
    <t>082330284616</t>
  </si>
  <si>
    <t>KAYLA</t>
  </si>
  <si>
    <t>ZAHRA RIZANI MAHIRAH</t>
  </si>
  <si>
    <t>RIZKY HERMANSYAH</t>
  </si>
  <si>
    <t>ANIFAH ANDERIANI</t>
  </si>
  <si>
    <t>3508216803130001</t>
  </si>
  <si>
    <t>3508210907860004</t>
  </si>
  <si>
    <t>3508214704880007</t>
  </si>
  <si>
    <t>SARIREJO II</t>
  </si>
  <si>
    <t>3508211707120003</t>
  </si>
  <si>
    <t>'082331976404</t>
  </si>
  <si>
    <t>ZAHRA</t>
  </si>
  <si>
    <t>REVANO MAHDI CHRISTIAWAN</t>
  </si>
  <si>
    <t>ISMANTO MAHDI</t>
  </si>
  <si>
    <t>CHRISTINE MEGAWATY</t>
  </si>
  <si>
    <r>
      <t>35080</t>
    </r>
    <r>
      <rPr>
        <u/>
        <sz val="12"/>
        <rFont val="Times New Roman"/>
        <family val="1"/>
      </rPr>
      <t>42301130001</t>
    </r>
  </si>
  <si>
    <t>3508043105810002</t>
  </si>
  <si>
    <t>3508044409840003</t>
  </si>
  <si>
    <t>GEDONGSARI</t>
  </si>
  <si>
    <t>3508210102190003</t>
  </si>
  <si>
    <t>082228236354</t>
  </si>
  <si>
    <t>VANO</t>
  </si>
  <si>
    <t>ALULA FARZANA AYUNINDYA</t>
  </si>
  <si>
    <t>MUKHAMMAD IDRIS</t>
  </si>
  <si>
    <t>MAULI DIA WATI</t>
  </si>
  <si>
    <t>3508214702130002</t>
  </si>
  <si>
    <t>3508211504850001</t>
  </si>
  <si>
    <t>3508214409930003</t>
  </si>
  <si>
    <t>3508210305120002</t>
  </si>
  <si>
    <t>FARZA</t>
  </si>
  <si>
    <t>085334366355</t>
  </si>
  <si>
    <t>NAYLA PUTRI RAHMANIA</t>
  </si>
  <si>
    <t>MUHAMMAD SAFI'I</t>
  </si>
  <si>
    <t>RENI WAHYUNI</t>
  </si>
  <si>
    <t>3508215710120002</t>
  </si>
  <si>
    <t>3508210204830002</t>
  </si>
  <si>
    <t>3508214503900001</t>
  </si>
  <si>
    <t>3508212109060028</t>
  </si>
  <si>
    <t>NAYLA</t>
  </si>
  <si>
    <t>WILDAN PRATAMA</t>
  </si>
  <si>
    <t>SHOLEHUDDIN</t>
  </si>
  <si>
    <t>NURUL FITRIYA</t>
  </si>
  <si>
    <t>3508212309150002</t>
  </si>
  <si>
    <t>3509060504860007</t>
  </si>
  <si>
    <t>3508214205900001</t>
  </si>
  <si>
    <t>3508210809120001</t>
  </si>
  <si>
    <t>081358247780</t>
  </si>
  <si>
    <t>MARDA MAR'ATUS SOLIKHA</t>
  </si>
  <si>
    <t>DANAR IRIANTO</t>
  </si>
  <si>
    <t>MARIS YULIANA</t>
  </si>
  <si>
    <t>3508214408130001</t>
  </si>
  <si>
    <t>3508010605870002</t>
  </si>
  <si>
    <t>3508214407900001</t>
  </si>
  <si>
    <t>3508212809120001</t>
  </si>
  <si>
    <t>MARDA</t>
  </si>
  <si>
    <t>085258828788</t>
  </si>
  <si>
    <t>10</t>
  </si>
  <si>
    <t>AULIA ADINDA DWI RAMADHANI</t>
  </si>
  <si>
    <t>SARONI</t>
  </si>
  <si>
    <t>YUYUN DWI HANDAYANI</t>
  </si>
  <si>
    <t>3508214808120002</t>
  </si>
  <si>
    <t>3508212905800001</t>
  </si>
  <si>
    <t>3508214806830004</t>
  </si>
  <si>
    <t>3508210102060001</t>
  </si>
  <si>
    <t>ADIN</t>
  </si>
  <si>
    <t>082245582581</t>
  </si>
  <si>
    <t>RAFA NUR IHSAN SYAPUTRA</t>
  </si>
  <si>
    <t>SUWANTO</t>
  </si>
  <si>
    <t>WIDIANINGSIH</t>
  </si>
  <si>
    <t>3508211409120002</t>
  </si>
  <si>
    <t>3508211305800001</t>
  </si>
  <si>
    <t>3508215306830003</t>
  </si>
  <si>
    <t>3508210606120003</t>
  </si>
  <si>
    <t>081233036629</t>
  </si>
  <si>
    <t>DIAH OLIVIA</t>
  </si>
  <si>
    <t>MATARAM</t>
  </si>
  <si>
    <t>EDY SURYADI</t>
  </si>
  <si>
    <t>MISNAH</t>
  </si>
  <si>
    <t>DIAH</t>
  </si>
  <si>
    <t>LAILATUL MAGHFIROH</t>
  </si>
  <si>
    <t>MUHAMAD SHOUFI</t>
  </si>
  <si>
    <t>SUNARSIH WINARNI</t>
  </si>
  <si>
    <t>3508214707120001</t>
  </si>
  <si>
    <t>3508210304750004</t>
  </si>
  <si>
    <t>3508214501810001</t>
  </si>
  <si>
    <t>3508211207120008</t>
  </si>
  <si>
    <t>LAILA</t>
  </si>
  <si>
    <t>082339743965</t>
  </si>
  <si>
    <t>NURIDA APRILIANI</t>
  </si>
  <si>
    <t>DODIK KHOIRUL SOLEH</t>
  </si>
  <si>
    <t>IDIL ADHA</t>
  </si>
  <si>
    <t>3508214904120001</t>
  </si>
  <si>
    <t>3508210504800001</t>
  </si>
  <si>
    <t>3508214609840001</t>
  </si>
  <si>
    <t>3508211010090142</t>
  </si>
  <si>
    <t>NURI</t>
  </si>
  <si>
    <t>082335915292</t>
  </si>
  <si>
    <t>HIKMAT GIBRAN ALFARUQ</t>
  </si>
  <si>
    <t>EKO YULIYANTO</t>
  </si>
  <si>
    <t>NENENG KRISTIYANTI</t>
  </si>
  <si>
    <t>3508213103120001</t>
  </si>
  <si>
    <t>3508211807850002</t>
  </si>
  <si>
    <t>3508216201890001</t>
  </si>
  <si>
    <t>3508211204120008</t>
  </si>
  <si>
    <t>GIBRAN</t>
  </si>
  <si>
    <t>085236049258</t>
  </si>
  <si>
    <t>SHEILLA MEITA LUTFIONA</t>
  </si>
  <si>
    <t>LUTFI SANTOSO</t>
  </si>
  <si>
    <t>MERDIASIH WORO PALUPI</t>
  </si>
  <si>
    <t>3508215005120001</t>
  </si>
  <si>
    <t>3508212204910002</t>
  </si>
  <si>
    <t>3508106704930008</t>
  </si>
  <si>
    <t>3508212502130003</t>
  </si>
  <si>
    <t>SHEILA</t>
  </si>
  <si>
    <t>082320485994</t>
  </si>
  <si>
    <t>NUR FITRIANI GHOVIROH</t>
  </si>
  <si>
    <t>MUHAMMAD GHUFRON</t>
  </si>
  <si>
    <t>NOVIA RAHMAWATI</t>
  </si>
  <si>
    <t>3508215805120002</t>
  </si>
  <si>
    <t>3508211107850002</t>
  </si>
  <si>
    <t>3508104911890003</t>
  </si>
  <si>
    <t>3508211407120002</t>
  </si>
  <si>
    <t>FITRI</t>
  </si>
  <si>
    <t>082330793678</t>
  </si>
  <si>
    <t>ZHAFIRA KEISYA PRADANA</t>
  </si>
  <si>
    <t>PROBOLINGGO</t>
  </si>
  <si>
    <t>ADITA PRADANA</t>
  </si>
  <si>
    <t>IIS SUGIARTI</t>
  </si>
  <si>
    <t>3508210409180004</t>
  </si>
  <si>
    <t>FIRA</t>
  </si>
  <si>
    <t>085806090524</t>
  </si>
  <si>
    <t>MUHAMMAD ALEA ISLAMIC SURYONO</t>
  </si>
  <si>
    <t>WAGIK SURYONO</t>
  </si>
  <si>
    <t>MURTI PRASTIWI</t>
  </si>
  <si>
    <t>082236873884</t>
  </si>
  <si>
    <t>ALE</t>
  </si>
  <si>
    <t>FATINATA AZ'ZAHRAH</t>
  </si>
  <si>
    <t>MOHAMAD SAEKONI</t>
  </si>
  <si>
    <t>WUR INDAYATI</t>
  </si>
  <si>
    <t>3508215112120001</t>
  </si>
  <si>
    <t>3508211010690002</t>
  </si>
  <si>
    <t>3508214101770003</t>
  </si>
  <si>
    <t>3508211111090004</t>
  </si>
  <si>
    <t>ZAHRAH</t>
  </si>
  <si>
    <t>085257379950</t>
  </si>
  <si>
    <t>30</t>
  </si>
  <si>
    <t>31</t>
  </si>
  <si>
    <t>32</t>
  </si>
  <si>
    <t>33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</si>
  <si>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</si>
  <si>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</si>
  <si>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</si>
  <si>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</si>
  <si>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</si>
  <si>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</si>
  <si>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</si>
  <si>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</si>
  <si>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</si>
  <si>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</si>
  <si>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</si>
  <si>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</si>
  <si>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</si>
  <si>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</si>
  <si>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</si>
  <si>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</si>
  <si>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</si>
  <si>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ATIKA NUR INDRAT MUKO</t>
  </si>
  <si>
    <t>SAMPIR INDRAT MUKO</t>
  </si>
  <si>
    <t>NURSIAH</t>
  </si>
  <si>
    <t>ATIKA</t>
  </si>
  <si>
    <t>MEYSHA SALSABILA PUTRI</t>
  </si>
  <si>
    <t>SUYANTO</t>
  </si>
  <si>
    <t>SITI MARWIYAH</t>
  </si>
  <si>
    <t>SASA</t>
  </si>
  <si>
    <t>ROFIF IKHROZ MAGHFUR</t>
  </si>
  <si>
    <t>MAGHFUR</t>
  </si>
  <si>
    <t>ERNANI</t>
  </si>
  <si>
    <t>ROFIF</t>
  </si>
  <si>
    <t>KHARISMA ADILA PUTRI</t>
  </si>
  <si>
    <t>SAMSUL ARIFIN</t>
  </si>
  <si>
    <t>DEI FITRIYAH</t>
  </si>
  <si>
    <t>RISMA</t>
  </si>
  <si>
    <t>MOHAMMAD EGI SYAHPUTRA</t>
  </si>
  <si>
    <t>BASORI</t>
  </si>
  <si>
    <t>ARIS PURIYANTI</t>
  </si>
  <si>
    <t>EGGY</t>
  </si>
  <si>
    <t>MUHAMMAD RASYA FABIANSYAH</t>
  </si>
  <si>
    <t>HENDRY HASTRITANTO</t>
  </si>
  <si>
    <t>KHUROTUL A'YUN</t>
  </si>
  <si>
    <t>FABIAN</t>
  </si>
  <si>
    <t>SHAKILLA SUCAHYANI</t>
  </si>
  <si>
    <t>HERI SUCAHYO</t>
  </si>
  <si>
    <t>SULIYATI</t>
  </si>
  <si>
    <t>KILLA</t>
  </si>
  <si>
    <t>ASYIFA TANIA PUTRI</t>
  </si>
  <si>
    <t>AHMAD TOYIB</t>
  </si>
  <si>
    <t>NUR CHOTIMAH</t>
  </si>
  <si>
    <t>SHIYFA</t>
  </si>
  <si>
    <t>MUHAMMAD UBAEDILLAH ALFARIZI</t>
  </si>
  <si>
    <t>SANIMAN MOCH FA'IZ</t>
  </si>
  <si>
    <t>SITI FATIMAH</t>
  </si>
  <si>
    <t>EZI</t>
  </si>
  <si>
    <t>ASYIFA NUR HIDAYAH</t>
  </si>
  <si>
    <t>SUPENO</t>
  </si>
  <si>
    <t>KHUSRIN FARIDA</t>
  </si>
  <si>
    <t>SYIFA</t>
  </si>
  <si>
    <t>NOVIYA NAYLA RAMADHANY</t>
  </si>
  <si>
    <t>MUHAMMAD AFANDI</t>
  </si>
  <si>
    <t>MIRNAWATI</t>
  </si>
  <si>
    <t>MUHAMMAD ALFARISI</t>
  </si>
  <si>
    <t>NGATUBI</t>
  </si>
  <si>
    <t>JULIYATI</t>
  </si>
  <si>
    <t>FARIS</t>
  </si>
  <si>
    <t>ISMAWAUL MAULIDA</t>
  </si>
  <si>
    <t>MUHAMMAD HERI PRIBADI</t>
  </si>
  <si>
    <t>SITI MASRUROH</t>
  </si>
  <si>
    <t>ISMA</t>
  </si>
  <si>
    <t>WAHYU ZAHRA MAULIDIA</t>
  </si>
  <si>
    <t>PUJI SETYO WIDODO</t>
  </si>
  <si>
    <t>SRI WILUJENG</t>
  </si>
  <si>
    <t>RA MUSLIMAT NU 06 DITOTRUNAN LUMAJANG</t>
  </si>
  <si>
    <t>KASYIFA HANUM MUMTAAZAH</t>
  </si>
  <si>
    <t>AINUL YAQIN</t>
  </si>
  <si>
    <t>LINDA SURYANI</t>
  </si>
  <si>
    <t>TK AL-HIDAYAH SUMBERSUKO</t>
  </si>
  <si>
    <t>HANUM</t>
  </si>
  <si>
    <t>LEONELL CHAKRA AMINATA</t>
  </si>
  <si>
    <t>AMIN KISWANTO</t>
  </si>
  <si>
    <t>TRI SISWAYUNI</t>
  </si>
  <si>
    <t>LEO</t>
  </si>
  <si>
    <t>MUHAMMAD AFSA FARAZZAY</t>
  </si>
  <si>
    <t>AFID ASNAN</t>
  </si>
  <si>
    <t>KHOIROTUN NISA'</t>
  </si>
  <si>
    <t>AFSA</t>
  </si>
  <si>
    <t>55</t>
  </si>
  <si>
    <t>56</t>
  </si>
  <si>
    <t>57</t>
  </si>
  <si>
    <t>58</t>
  </si>
  <si>
    <t>59</t>
  </si>
  <si>
    <t>60</t>
  </si>
  <si>
    <t>61</t>
  </si>
  <si>
    <t>AHMAD KHOIRUL AZAM</t>
  </si>
  <si>
    <t>ISNEN SUKARYADI</t>
  </si>
  <si>
    <t>LUTFIYAH</t>
  </si>
  <si>
    <t>AZAM</t>
  </si>
  <si>
    <t>AHMAD KHOIRUN NIZAM</t>
  </si>
  <si>
    <t>NIZAM</t>
  </si>
  <si>
    <t>ANGGITA FEBRIYANTI</t>
  </si>
  <si>
    <t>SUMININGSIH</t>
  </si>
  <si>
    <t>GITA</t>
  </si>
  <si>
    <t>MUKHAMAD FAREL DERMAWAN</t>
  </si>
  <si>
    <t>ACHMAD YUSUF</t>
  </si>
  <si>
    <t>LILIK MUTIATUL KHOIROH</t>
  </si>
  <si>
    <t>RISA AULIA PUTRI</t>
  </si>
  <si>
    <t>SLAMET</t>
  </si>
  <si>
    <t>ROKHIMI</t>
  </si>
  <si>
    <t>TK DHARMA WANITA LABRUK KIDUL</t>
  </si>
  <si>
    <t>PUTRI</t>
  </si>
  <si>
    <t>MUHAMMAD AGUNG SAKTI SAIFUL RIDHO</t>
  </si>
  <si>
    <t>SUHADAK</t>
  </si>
  <si>
    <t>NURUL MASLAKHA</t>
  </si>
  <si>
    <t>AGUNG</t>
  </si>
  <si>
    <t>62</t>
  </si>
  <si>
    <t>63</t>
  </si>
  <si>
    <t>64</t>
  </si>
  <si>
    <t>65</t>
  </si>
  <si>
    <t>66</t>
  </si>
  <si>
    <t>67</t>
  </si>
  <si>
    <t>68</t>
  </si>
  <si>
    <t>ZAHRA SANNI FEBRI AULIA</t>
  </si>
  <si>
    <t>MUKHAMAD RONI</t>
  </si>
  <si>
    <t>ROHANI</t>
  </si>
  <si>
    <t>SANNI</t>
  </si>
  <si>
    <t>HANINDA AYU WULANSARI</t>
  </si>
  <si>
    <t>M. SUWAJI</t>
  </si>
  <si>
    <t>UMI MAIROH</t>
  </si>
  <si>
    <t>HANIN</t>
  </si>
  <si>
    <t>FILLA SASABILLILAH</t>
  </si>
  <si>
    <t>NGATIAMAN</t>
  </si>
  <si>
    <t>NUR SAIDAH</t>
  </si>
  <si>
    <t>FILLA</t>
  </si>
  <si>
    <t>MUHAMMAD RAYHAN ROHZAQI</t>
  </si>
  <si>
    <t>ASMADI</t>
  </si>
  <si>
    <t>NANIK INDAYATI</t>
  </si>
  <si>
    <t>RAYHAN</t>
  </si>
  <si>
    <t>SALSABILA KEYSA PUTRI</t>
  </si>
  <si>
    <t>MOH HENDRIK</t>
  </si>
  <si>
    <t>SAMAWATI</t>
  </si>
  <si>
    <t>KEYSA</t>
  </si>
  <si>
    <t>MUHAMMAD IKMAL EKA SEPTIANTO</t>
  </si>
  <si>
    <t>DWI HARISUSANTO</t>
  </si>
  <si>
    <t>ROAINA INAYATUL ILLAH</t>
  </si>
  <si>
    <t>EKA</t>
  </si>
  <si>
    <t>IZZAH</t>
  </si>
  <si>
    <t>FARAH NABILA</t>
  </si>
  <si>
    <t>FIRUL HUSEN</t>
  </si>
  <si>
    <t>DATIEN YUDHA WIDYANTI</t>
  </si>
  <si>
    <t>FARAH</t>
  </si>
  <si>
    <t>DEWA RIZKY DANUWARDA</t>
  </si>
  <si>
    <t>BAYU FACHRUL YUSIANGGA</t>
  </si>
  <si>
    <t>RATIH PUTRI SUNDAWI</t>
  </si>
  <si>
    <t>TK DHARMA WANITA GRATI 01</t>
  </si>
  <si>
    <t>DEWA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</si>
  <si>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</si>
  <si>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</si>
  <si>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</si>
  <si>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</si>
  <si>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</si>
  <si>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</si>
  <si>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</si>
  <si>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</si>
  <si>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</si>
  <si>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</si>
  <si>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NORMA FAEDAH</t>
  </si>
  <si>
    <t>EDY HARIYANTO</t>
  </si>
  <si>
    <t>TUMITA</t>
  </si>
  <si>
    <t>N'DAH</t>
  </si>
  <si>
    <t>RISTA MEISYAH ADELLIA</t>
  </si>
  <si>
    <t>JUNI SAIFUL</t>
  </si>
  <si>
    <t>WIWIK SUSIATI YANDARI</t>
  </si>
  <si>
    <t>DELLA</t>
  </si>
  <si>
    <t>MUHAMAD KHAFI ZAHWAN</t>
  </si>
  <si>
    <t>MUHAMMAD SHOLEH</t>
  </si>
  <si>
    <t>FITRIA ROFI'AH</t>
  </si>
  <si>
    <t>TK AL-KAUTSAR</t>
  </si>
  <si>
    <t>KHAFI</t>
  </si>
  <si>
    <t>PUTRA AZKA KHAIZAN</t>
  </si>
  <si>
    <t>PUJI WAHYU KURNIAWAN</t>
  </si>
  <si>
    <t>RATIH RATNASARI</t>
  </si>
  <si>
    <t>FIRLINDA APRILYANTI AZ-ZAHWA</t>
  </si>
  <si>
    <t>SUGIANTO</t>
  </si>
  <si>
    <t>KHUSNIAH FATATIK</t>
  </si>
  <si>
    <t>KEYLA FAUZIRA AMALIA</t>
  </si>
  <si>
    <t>SULHAMID</t>
  </si>
  <si>
    <t>ULIL SANDOFA</t>
  </si>
  <si>
    <t>AMANDA AZAHRA PUTRI PRISMA</t>
  </si>
  <si>
    <t>SUPRIYANTO</t>
  </si>
  <si>
    <t>RISMA RATNA WATI</t>
  </si>
  <si>
    <t>IKFINA DINA KAMILA</t>
  </si>
  <si>
    <t>JEMBER</t>
  </si>
  <si>
    <t>EDI PURNAWIRAWAN</t>
  </si>
  <si>
    <t>SETIA DEWI</t>
  </si>
  <si>
    <t>CAHYANING SATRIYA ARJUNA</t>
  </si>
  <si>
    <t>HERI SUGIANTO</t>
  </si>
  <si>
    <t>WIWIK SOFIYAH</t>
  </si>
  <si>
    <t>AHMAD AZHAR HALIM ZARDANI</t>
  </si>
  <si>
    <t>LAMONGAN</t>
  </si>
  <si>
    <t xml:space="preserve">SUDARNO </t>
  </si>
  <si>
    <t>SITI SUWAIBAH</t>
  </si>
  <si>
    <t>REZKY AKBAR LANGIT RAMADHAN</t>
  </si>
  <si>
    <t>SEPTI HARTANTO</t>
  </si>
  <si>
    <t>MEGA AYU LESTARI</t>
  </si>
  <si>
    <t>NADIATUL MAULIDA</t>
  </si>
  <si>
    <t>SUKIRTO</t>
  </si>
  <si>
    <t>SIWIR</t>
  </si>
  <si>
    <t>ZASKIA RISKITA</t>
  </si>
  <si>
    <t>M ISHAK</t>
  </si>
  <si>
    <t>ROHMAWATI</t>
  </si>
  <si>
    <t>FITRI DWI ANANDA</t>
  </si>
  <si>
    <t>IMRON HAMZAH</t>
  </si>
  <si>
    <t>LILIK LAILIYAH</t>
  </si>
  <si>
    <t>MOCHAMMAD HAFIZ OKTAVIAN</t>
  </si>
  <si>
    <t>ENDRA SUSIANTO</t>
  </si>
  <si>
    <t>AYU LESTARI</t>
  </si>
  <si>
    <t>NAYLA PUTRI INDRININA</t>
  </si>
  <si>
    <t>GUNAWAN MASRURI</t>
  </si>
  <si>
    <t>SULIYANI MARITA</t>
  </si>
  <si>
    <t>TK DEWI SARTIKA KEBONSARI</t>
  </si>
  <si>
    <t/>
  </si>
  <si>
    <t>3508215405120001</t>
  </si>
  <si>
    <t>3508210405730004</t>
  </si>
  <si>
    <t>3508214608790001</t>
  </si>
  <si>
    <t>4</t>
  </si>
  <si>
    <t>3508210510090006</t>
  </si>
  <si>
    <t>085257775847</t>
  </si>
  <si>
    <t>3508215105120001</t>
  </si>
  <si>
    <t>3508212106780001</t>
  </si>
  <si>
    <t>350821450800003</t>
  </si>
  <si>
    <t>3508212809090028</t>
  </si>
  <si>
    <t>085745026120</t>
  </si>
  <si>
    <t>3508213103120002</t>
  </si>
  <si>
    <t>3508210302700001</t>
  </si>
  <si>
    <t>3508217108800003</t>
  </si>
  <si>
    <t>3508211807090005</t>
  </si>
  <si>
    <t>082359373884</t>
  </si>
  <si>
    <t>3508217004120001</t>
  </si>
  <si>
    <t>3508212505780004</t>
  </si>
  <si>
    <t>35/5/78</t>
  </si>
  <si>
    <t>3508214708770005</t>
  </si>
  <si>
    <t>3508210905120007</t>
  </si>
  <si>
    <t>082336510004</t>
  </si>
  <si>
    <t>3508212211170001</t>
  </si>
  <si>
    <t>3508211904820001</t>
  </si>
  <si>
    <t>3508054202870001</t>
  </si>
  <si>
    <t>3508213008120021</t>
  </si>
  <si>
    <t>087757416518</t>
  </si>
  <si>
    <t>3508152810120002</t>
  </si>
  <si>
    <t>3508152901850001</t>
  </si>
  <si>
    <t>3508156507880002</t>
  </si>
  <si>
    <t>3508212602180003</t>
  </si>
  <si>
    <t>3508215006120001</t>
  </si>
  <si>
    <t>350821121900001</t>
  </si>
  <si>
    <t>3508074611880002</t>
  </si>
  <si>
    <t>3508212105120002</t>
  </si>
  <si>
    <t>082324139884</t>
  </si>
  <si>
    <t>3508214607120001</t>
  </si>
  <si>
    <t>3508210708790001</t>
  </si>
  <si>
    <t>3508215901860005</t>
  </si>
  <si>
    <t>3508212308053707</t>
  </si>
  <si>
    <t>085233870346</t>
  </si>
  <si>
    <t>3508212001120001</t>
  </si>
  <si>
    <t>3508212812850002</t>
  </si>
  <si>
    <t>3508215912850002</t>
  </si>
  <si>
    <t>08</t>
  </si>
  <si>
    <t>09</t>
  </si>
  <si>
    <t>18</t>
  </si>
  <si>
    <t>3508211010090159</t>
  </si>
  <si>
    <t>085231816850</t>
  </si>
  <si>
    <t>3508216909120001</t>
  </si>
  <si>
    <t>3508213008800002</t>
  </si>
  <si>
    <t>3508217107840001</t>
  </si>
  <si>
    <t>8</t>
  </si>
  <si>
    <t>3508211502100002</t>
  </si>
  <si>
    <t>3508216907120001</t>
  </si>
  <si>
    <t>3508212609870002</t>
  </si>
  <si>
    <t>3508216405900003</t>
  </si>
  <si>
    <t>3508210308120007</t>
  </si>
  <si>
    <t>3508211903120001</t>
  </si>
  <si>
    <t>3508210605720002</t>
  </si>
  <si>
    <t>3508215807820002</t>
  </si>
  <si>
    <t>3508210410090028</t>
  </si>
  <si>
    <t>082302202440</t>
  </si>
  <si>
    <t>3508217101120001</t>
  </si>
  <si>
    <t>3508212602830002</t>
  </si>
  <si>
    <t>3508214405850002</t>
  </si>
  <si>
    <t>3508211310090158</t>
  </si>
  <si>
    <t>081232598295</t>
  </si>
  <si>
    <t>3508215901130001</t>
  </si>
  <si>
    <t>3508211409680002</t>
  </si>
  <si>
    <t>3508216008670001</t>
  </si>
  <si>
    <t>KRAJAN</t>
  </si>
  <si>
    <t>GRATI</t>
  </si>
  <si>
    <t>3508212208050902</t>
  </si>
  <si>
    <t>081334255444</t>
  </si>
  <si>
    <t>3508045408120001</t>
  </si>
  <si>
    <t>3508042406700003</t>
  </si>
  <si>
    <t>3508044204800009</t>
  </si>
  <si>
    <t>LEDOK</t>
  </si>
  <si>
    <t>PASIRIAN</t>
  </si>
  <si>
    <t>3508042108051165</t>
  </si>
  <si>
    <t>082352585877</t>
  </si>
  <si>
    <t>3508211803130001</t>
  </si>
  <si>
    <t>3508053107880001</t>
  </si>
  <si>
    <t>3508217101760001</t>
  </si>
  <si>
    <t>3508210304130003</t>
  </si>
  <si>
    <t>081559560666</t>
  </si>
  <si>
    <t>3508071205120001</t>
  </si>
  <si>
    <t>3508070206820004</t>
  </si>
  <si>
    <t>3508076810940001</t>
  </si>
  <si>
    <t>3508211801190003</t>
  </si>
  <si>
    <t>085258793476</t>
  </si>
  <si>
    <t>085335100399</t>
  </si>
  <si>
    <t>3508213006120002</t>
  </si>
  <si>
    <t>3508210103760001</t>
  </si>
  <si>
    <t>3508215402790001</t>
  </si>
  <si>
    <t>3508210311080008</t>
  </si>
  <si>
    <t>082337613243</t>
  </si>
  <si>
    <t>02</t>
  </si>
  <si>
    <t>3508213006120001</t>
  </si>
  <si>
    <t>3508215102120001</t>
  </si>
  <si>
    <t>3508217006750015</t>
  </si>
  <si>
    <t>3508216703720003</t>
  </si>
  <si>
    <t>SUKO II</t>
  </si>
  <si>
    <t>3508211504090008</t>
  </si>
  <si>
    <t>085334860483</t>
  </si>
  <si>
    <t>3508210512120001</t>
  </si>
  <si>
    <t>3508100202740005</t>
  </si>
  <si>
    <t>3508216711830001</t>
  </si>
  <si>
    <t>3508213004130001</t>
  </si>
  <si>
    <t>3508216512120001</t>
  </si>
  <si>
    <t>350213006830017</t>
  </si>
  <si>
    <t>3508215705750004</t>
  </si>
  <si>
    <t>3508211204120006</t>
  </si>
  <si>
    <t>082331471870</t>
  </si>
  <si>
    <t>3508212603120001</t>
  </si>
  <si>
    <t>3508211203700002</t>
  </si>
  <si>
    <t>3508216308740001</t>
  </si>
  <si>
    <t>3508212108050244</t>
  </si>
  <si>
    <t>3508214602120001</t>
  </si>
  <si>
    <t>3508212111780002</t>
  </si>
  <si>
    <t>3508217006830004</t>
  </si>
  <si>
    <t>3508211611090020</t>
  </si>
  <si>
    <t>085230804236</t>
  </si>
  <si>
    <t>3508214510120001</t>
  </si>
  <si>
    <t>3508211203790001</t>
  </si>
  <si>
    <t>3508214801830002</t>
  </si>
  <si>
    <t>2508212809090019</t>
  </si>
  <si>
    <t>082301444705</t>
  </si>
  <si>
    <t>3508216411120001</t>
  </si>
  <si>
    <t>3508213107720001</t>
  </si>
  <si>
    <t>31.7.72</t>
  </si>
  <si>
    <t>3508215010820001</t>
  </si>
  <si>
    <t>3508211010090073</t>
  </si>
  <si>
    <t>21/4/12</t>
  </si>
  <si>
    <t>3508212104120001</t>
  </si>
  <si>
    <t>3508211705720001</t>
  </si>
  <si>
    <t>3508215312780001</t>
  </si>
  <si>
    <t>3508212308052043</t>
  </si>
  <si>
    <t>3508214803120001</t>
  </si>
  <si>
    <t>3508102212900001</t>
  </si>
  <si>
    <t>3508214712870002</t>
  </si>
  <si>
    <t>3508212405120008</t>
  </si>
  <si>
    <t>085337071287</t>
  </si>
  <si>
    <t>3508210509120002</t>
  </si>
  <si>
    <t>3508102511860002</t>
  </si>
  <si>
    <t>3508214604360002</t>
  </si>
  <si>
    <t>3508212510120002</t>
  </si>
  <si>
    <t>082338086633</t>
  </si>
  <si>
    <t>3508215709120001</t>
  </si>
  <si>
    <t>3508211609880001</t>
  </si>
  <si>
    <t>3574017005820001</t>
  </si>
  <si>
    <t>3508212405120005</t>
  </si>
  <si>
    <t>083832292920</t>
  </si>
  <si>
    <t>3508212601130001</t>
  </si>
  <si>
    <t>3508102207880002</t>
  </si>
  <si>
    <t>3508216808900001</t>
  </si>
  <si>
    <t>3508210308120003</t>
  </si>
  <si>
    <t>085756973451</t>
  </si>
  <si>
    <t>3508105506130002</t>
  </si>
  <si>
    <t>3508109068200003</t>
  </si>
  <si>
    <t>3508105505810005</t>
  </si>
  <si>
    <t>15/5/81</t>
  </si>
  <si>
    <t>3508213004140003</t>
  </si>
  <si>
    <t>0802331490345</t>
  </si>
  <si>
    <t>3508217105120002</t>
  </si>
  <si>
    <t>3508212806690002</t>
  </si>
  <si>
    <t>3508215112730003</t>
  </si>
  <si>
    <t>3508212312090006</t>
  </si>
  <si>
    <t>085258878599</t>
  </si>
  <si>
    <t>3508211811120001</t>
  </si>
  <si>
    <t>3508211303790001</t>
  </si>
  <si>
    <t>3508217007820002</t>
  </si>
  <si>
    <t xml:space="preserve">KRAJAN </t>
  </si>
  <si>
    <t>3508212008150002</t>
  </si>
  <si>
    <t>082351460065</t>
  </si>
  <si>
    <t>085338667134</t>
  </si>
  <si>
    <t>3508211705130001</t>
  </si>
  <si>
    <t>3508211206840001</t>
  </si>
  <si>
    <t>3508126501860001</t>
  </si>
  <si>
    <t>3508212709120009</t>
  </si>
  <si>
    <t>3508215904120001</t>
  </si>
  <si>
    <t>3508212201770002</t>
  </si>
  <si>
    <t>3508214210840002</t>
  </si>
  <si>
    <t>2508212909090026</t>
  </si>
  <si>
    <t>3508215011120001</t>
  </si>
  <si>
    <t>3508142306940002</t>
  </si>
  <si>
    <t>3508216111930002</t>
  </si>
  <si>
    <t>3508212108140001</t>
  </si>
  <si>
    <t>3508216406120001</t>
  </si>
  <si>
    <t>3508210505840001</t>
  </si>
  <si>
    <t>3508215511900008</t>
  </si>
  <si>
    <t>3508211903120002</t>
  </si>
  <si>
    <t>3509114711120002</t>
  </si>
  <si>
    <t>3509110310900002</t>
  </si>
  <si>
    <t>3509116505920002</t>
  </si>
  <si>
    <t>TEGAL BANTENG</t>
  </si>
  <si>
    <t>KESILIR</t>
  </si>
  <si>
    <t>3509111101120035</t>
  </si>
  <si>
    <t>3508210511120001</t>
  </si>
  <si>
    <t>3508212006700004</t>
  </si>
  <si>
    <t>3508216101750005</t>
  </si>
  <si>
    <t>3508212208051424</t>
  </si>
  <si>
    <t>3524202106120002</t>
  </si>
  <si>
    <t>3524201401790002</t>
  </si>
  <si>
    <t>3524207005850002</t>
  </si>
  <si>
    <t>MUNGLI</t>
  </si>
  <si>
    <t>3524202009120003</t>
  </si>
  <si>
    <t>3508211808120001</t>
  </si>
  <si>
    <t>3508210309870002</t>
  </si>
  <si>
    <t>3508216310880001</t>
  </si>
  <si>
    <t>3508210306150001</t>
  </si>
  <si>
    <t>3508216101130001</t>
  </si>
  <si>
    <t>3508213007730002</t>
  </si>
  <si>
    <t>3508215006760002</t>
  </si>
  <si>
    <t>3508211907160006</t>
  </si>
  <si>
    <t>3508216612120002</t>
  </si>
  <si>
    <t>3508212008780003</t>
  </si>
  <si>
    <t>3508216702870001</t>
  </si>
  <si>
    <t>3508210510090105</t>
  </si>
  <si>
    <t>3508215409120001</t>
  </si>
  <si>
    <t>3508210503800001</t>
  </si>
  <si>
    <t>3508214109830002</t>
  </si>
  <si>
    <t xml:space="preserve">SUKO I </t>
  </si>
  <si>
    <t>3508210410090083</t>
  </si>
  <si>
    <t>3508122010120001</t>
  </si>
  <si>
    <t>3508120109880003</t>
  </si>
  <si>
    <t>3508124403960003</t>
  </si>
  <si>
    <t>DUSUN II SEUMBEREJO</t>
  </si>
  <si>
    <t>SENDURO</t>
  </si>
  <si>
    <t>3508122910120001</t>
  </si>
  <si>
    <t>3508216010120001</t>
  </si>
  <si>
    <t>3508211006840002</t>
  </si>
  <si>
    <t>350821413920003</t>
  </si>
  <si>
    <t>DARUNGAN</t>
  </si>
  <si>
    <t>MOJOSARI</t>
  </si>
  <si>
    <t>3508212706120011</t>
  </si>
  <si>
    <t>AZKA</t>
  </si>
  <si>
    <t>HALIM</t>
  </si>
  <si>
    <t>ZASKIA</t>
  </si>
  <si>
    <t>HAFIZ</t>
  </si>
  <si>
    <t>ALYA</t>
  </si>
  <si>
    <t>KEYLA</t>
  </si>
  <si>
    <t>AMANDA</t>
  </si>
  <si>
    <t>IKFI</t>
  </si>
  <si>
    <t>JUNA</t>
  </si>
  <si>
    <t>AKBAR</t>
  </si>
  <si>
    <t>MANDA</t>
  </si>
  <si>
    <t>79</t>
  </si>
  <si>
    <t>80</t>
  </si>
  <si>
    <t>81</t>
  </si>
  <si>
    <t>82</t>
  </si>
  <si>
    <t>83</t>
  </si>
  <si>
    <t>84</t>
  </si>
  <si>
    <t>85</t>
  </si>
  <si>
    <t>FAHRI AHMAD ALFARISI</t>
  </si>
  <si>
    <t>AHMAD SHODIQ</t>
  </si>
  <si>
    <t>ENY PURWATI</t>
  </si>
  <si>
    <t>3508152402130002</t>
  </si>
  <si>
    <t>3508151505770003</t>
  </si>
  <si>
    <t>3508154609840003</t>
  </si>
  <si>
    <t>3508211807170004</t>
  </si>
  <si>
    <t>AGHA NABIL FAYYADH ROBBANI</t>
  </si>
  <si>
    <t>NANANG SYAIFUDDIN</t>
  </si>
  <si>
    <t>SYAMSIATUL HAMIDAH</t>
  </si>
  <si>
    <t>3508213112120002</t>
  </si>
  <si>
    <t>3508211507800002</t>
  </si>
  <si>
    <t>3508035202820007</t>
  </si>
  <si>
    <t>3508212301070001</t>
  </si>
  <si>
    <t>AGHA</t>
  </si>
  <si>
    <t>MUHAMMAD ANDRIANTO</t>
  </si>
  <si>
    <t>MIN INDILAH KHOIRUH</t>
  </si>
  <si>
    <t>TK ABBA TEMPEH</t>
  </si>
  <si>
    <t>BEDOK 2</t>
  </si>
  <si>
    <t>TEMPEH LOR</t>
  </si>
  <si>
    <t>RAFHAEL</t>
  </si>
  <si>
    <t>RUBBI MAEGI NADIJAH</t>
  </si>
  <si>
    <t>ARI TEKAD YULIANTO</t>
  </si>
  <si>
    <t>MINDRAWATI</t>
  </si>
  <si>
    <t>3508215309120001</t>
  </si>
  <si>
    <t>3508030507870005</t>
  </si>
  <si>
    <t>3508214910870001</t>
  </si>
  <si>
    <t>TK IDHI GIANYAR BALI</t>
  </si>
  <si>
    <t>3508210705120005</t>
  </si>
  <si>
    <t>RUBBI</t>
  </si>
  <si>
    <t>MUHAMMAD DAUD WILDAN NURO</t>
  </si>
  <si>
    <t>EDY WAHYUDI</t>
  </si>
  <si>
    <t>ULIL HIDAYAH</t>
  </si>
  <si>
    <t>3508210110120001</t>
  </si>
  <si>
    <t>3508212306770002</t>
  </si>
  <si>
    <t>3508215704790001</t>
  </si>
  <si>
    <t>3508212108050925</t>
  </si>
  <si>
    <t>DAUD</t>
  </si>
  <si>
    <t>R. HONGGO ARUNA JERO NUGROHO</t>
  </si>
  <si>
    <t>SUSETYO JOKO SAPTO NUGROHO</t>
  </si>
  <si>
    <t>TRI ISNAINI RUKILA</t>
  </si>
  <si>
    <t>3508092408120001</t>
  </si>
  <si>
    <t>3508095609840001</t>
  </si>
  <si>
    <t>MAGERSARI</t>
  </si>
  <si>
    <t>TEKUNG</t>
  </si>
  <si>
    <t>3508090410170003</t>
  </si>
  <si>
    <t>JEJE</t>
  </si>
  <si>
    <t>IZZAH AQILAH</t>
  </si>
  <si>
    <t>ALI MUZAKKI</t>
  </si>
  <si>
    <t>ANING FITROTIN MUAWANAH</t>
  </si>
  <si>
    <t>3508214708120001</t>
  </si>
  <si>
    <t>3508212910720002</t>
  </si>
  <si>
    <t>29/10/1972</t>
  </si>
  <si>
    <t>3508215307810002</t>
  </si>
  <si>
    <t>13/7/81</t>
  </si>
  <si>
    <t>TK DHARMA WANITA TOMPOKERSAN 2</t>
  </si>
  <si>
    <t>3508212706120025</t>
  </si>
  <si>
    <t>NABILA MAULIDIA</t>
  </si>
  <si>
    <t>MUCHAMMAD CHOZEN</t>
  </si>
  <si>
    <t>SITI JULAIKHA</t>
  </si>
  <si>
    <t>3508216301130001</t>
  </si>
  <si>
    <t>3508213012830004</t>
  </si>
  <si>
    <t>350805911910001</t>
  </si>
  <si>
    <t>3508212109120004</t>
  </si>
  <si>
    <t>NABILA</t>
  </si>
  <si>
    <t>86</t>
  </si>
  <si>
    <t>RADITYA YUKO PRATAMA</t>
  </si>
  <si>
    <t>EKO WAHYUDI</t>
  </si>
  <si>
    <t>WAHYU LESTARI</t>
  </si>
  <si>
    <t>3574022505120001</t>
  </si>
  <si>
    <t>3574021106890001</t>
  </si>
  <si>
    <t>3574025407890001</t>
  </si>
  <si>
    <t>TK IT PERMATA LECES</t>
  </si>
  <si>
    <t>3574020201120007</t>
  </si>
  <si>
    <t>RADIT</t>
  </si>
  <si>
    <t>RAFHAEL ANDREAN AFISENA</t>
  </si>
  <si>
    <t>3508052908120002</t>
  </si>
  <si>
    <t>3508212609900001</t>
  </si>
  <si>
    <t>3508055308900003</t>
  </si>
  <si>
    <t>3508052008056014</t>
  </si>
  <si>
    <t>87</t>
  </si>
  <si>
    <t>TALITA ZAHWA RANIAH</t>
  </si>
  <si>
    <t>WASITO</t>
  </si>
  <si>
    <t>SENEMI ROUDHOTUL JANNAH</t>
  </si>
  <si>
    <t>3508054803130006</t>
  </si>
  <si>
    <t>3508052704710001</t>
  </si>
  <si>
    <t>3508054807810002</t>
  </si>
  <si>
    <t>TK AISYIYAH BUSTANUL ATHFAL</t>
  </si>
  <si>
    <t>WARKUT</t>
  </si>
  <si>
    <t>BESUK</t>
  </si>
  <si>
    <t>3508051908053178</t>
  </si>
  <si>
    <t>TATA</t>
  </si>
  <si>
    <t>MARCELLINO YOVABEL FEBRYAN</t>
  </si>
  <si>
    <t>YUNMA SYAFA AZZAHRA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</si>
</sst>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\-mm\-yyyy;@"/>
    <numFmt numFmtId="165" formatCode="[$-409]d\-mmm\-yy;@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887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4" fillId="6" borderId="17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164" fontId="7" fillId="0" borderId="21" xfId="0" applyNumberFormat="1" applyFont="1" applyBorder="1" applyAlignment="1">
      <alignment horizontal="left" vertical="center" shrinkToFit="1"/>
    </xf>
    <xf numFmtId="0" fontId="7" fillId="0" borderId="21" xfId="0" quotePrefix="1" applyFont="1" applyBorder="1" applyAlignment="1">
      <alignment horizontal="center" vertical="center"/>
    </xf>
    <xf numFmtId="49" fontId="7" fillId="0" borderId="21" xfId="0" quotePrefix="1" applyNumberFormat="1" applyFont="1" applyBorder="1" applyAlignment="1">
      <alignment horizontal="center" vertical="center"/>
    </xf>
    <xf numFmtId="14" fontId="7" fillId="0" borderId="22" xfId="0" quotePrefix="1" applyNumberFormat="1" applyFont="1" applyBorder="1" applyAlignment="1">
      <alignment horizontal="center" vertical="center" shrinkToFit="1"/>
    </xf>
    <xf numFmtId="49" fontId="7" fillId="0" borderId="21" xfId="0" quotePrefix="1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65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21" xfId="1" applyNumberFormat="1" applyFont="1" applyBorder="1" applyAlignment="1">
      <alignment horizontal="center" vertical="center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1" fontId="8" fillId="0" borderId="21" xfId="1" applyFont="1" applyBorder="1" applyAlignment="1">
      <alignment horizontal="center" vertical="center"/>
    </xf>
    <xf numFmtId="41" fontId="8" fillId="0" borderId="21" xfId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2" xfId="0" quotePrefix="1" applyFont="1" applyBorder="1" applyAlignment="1">
      <alignment horizontal="center" vertical="center" shrinkToFit="1"/>
    </xf>
    <xf numFmtId="49" fontId="7" fillId="0" borderId="22" xfId="0" quotePrefix="1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21" xfId="0" quotePrefix="1" applyFont="1" applyBorder="1" applyAlignment="1" applyProtection="1">
      <alignment horizontal="center" vertical="center" shrinkToFit="1"/>
      <protection locked="0"/>
    </xf>
    <xf numFmtId="0" fontId="7" fillId="0" borderId="22" xfId="0" quotePrefix="1" applyFont="1" applyBorder="1" applyAlignment="1" applyProtection="1">
      <alignment horizontal="center" vertical="center" shrinkToFit="1"/>
      <protection locked="0"/>
    </xf>
    <xf numFmtId="14" fontId="7" fillId="0" borderId="21" xfId="0" applyNumberFormat="1" applyFont="1" applyBorder="1" applyAlignment="1">
      <alignment horizontal="center" vertical="center" shrinkToFit="1"/>
    </xf>
    <xf numFmtId="164" fontId="7" fillId="0" borderId="21" xfId="0" quotePrefix="1" applyNumberFormat="1" applyFont="1" applyBorder="1" applyAlignment="1">
      <alignment horizontal="left" vertical="center" shrinkToFit="1"/>
    </xf>
    <xf numFmtId="0" fontId="7" fillId="9" borderId="21" xfId="0" quotePrefix="1" applyFont="1" applyFill="1" applyBorder="1" applyAlignment="1">
      <alignment horizontal="center" vertical="center" shrinkToFit="1"/>
    </xf>
    <xf numFmtId="49" fontId="7" fillId="9" borderId="22" xfId="0" applyNumberFormat="1" applyFont="1" applyFill="1" applyBorder="1" applyAlignment="1">
      <alignment horizontal="center" vertical="center" shrinkToFit="1"/>
    </xf>
    <xf numFmtId="0" fontId="7" fillId="9" borderId="22" xfId="0" quotePrefix="1" applyFont="1" applyFill="1" applyBorder="1" applyAlignment="1">
      <alignment horizontal="center" vertical="center" shrinkToFit="1"/>
    </xf>
    <xf numFmtId="0" fontId="7" fillId="9" borderId="21" xfId="0" applyFont="1" applyFill="1" applyBorder="1" applyAlignment="1">
      <alignment vertical="center" shrinkToFit="1"/>
    </xf>
    <xf numFmtId="0" fontId="7" fillId="9" borderId="21" xfId="0" applyFont="1" applyFill="1" applyBorder="1" applyAlignment="1">
      <alignment horizontal="center" vertical="center" shrinkToFit="1"/>
    </xf>
    <xf numFmtId="49" fontId="7" fillId="9" borderId="21" xfId="0" quotePrefix="1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 shrinkToFit="1"/>
    </xf>
    <xf numFmtId="14" fontId="7" fillId="9" borderId="22" xfId="0" quotePrefix="1" applyNumberFormat="1" applyFont="1" applyFill="1" applyBorder="1" applyAlignment="1">
      <alignment horizontal="center" vertical="center" shrinkToFit="1"/>
    </xf>
    <xf numFmtId="49" fontId="7" fillId="9" borderId="21" xfId="0" quotePrefix="1" applyNumberFormat="1" applyFont="1" applyFill="1" applyBorder="1" applyAlignment="1">
      <alignment horizontal="center" vertical="center" shrinkToFit="1"/>
    </xf>
    <xf numFmtId="165" fontId="7" fillId="9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9" borderId="21" xfId="1" applyNumberFormat="1" applyFont="1" applyFill="1" applyBorder="1" applyAlignment="1">
      <alignment horizontal="center" vertical="center"/>
    </xf>
    <xf numFmtId="49" fontId="7" fillId="9" borderId="21" xfId="0" applyNumberFormat="1" applyFont="1" applyFill="1" applyBorder="1" applyAlignment="1" applyProtection="1">
      <alignment horizontal="center" vertical="center" shrinkToFit="1"/>
      <protection locked="0"/>
    </xf>
    <xf numFmtId="41" fontId="8" fillId="9" borderId="21" xfId="1" applyFont="1" applyFill="1" applyBorder="1" applyAlignment="1">
      <alignment horizontal="center" vertical="center"/>
    </xf>
    <xf numFmtId="41" fontId="8" fillId="9" borderId="21" xfId="1" applyFont="1" applyFill="1" applyBorder="1" applyAlignment="1">
      <alignment horizontal="center" vertical="center" shrinkToFit="1"/>
    </xf>
    <xf numFmtId="0" fontId="7" fillId="9" borderId="22" xfId="0" quotePrefix="1" applyFont="1" applyFill="1" applyBorder="1" applyAlignment="1" applyProtection="1">
      <alignment horizontal="center" vertical="center" shrinkToFit="1"/>
      <protection locked="0"/>
    </xf>
    <xf numFmtId="49" fontId="7" fillId="9" borderId="22" xfId="0" quotePrefix="1" applyNumberFormat="1" applyFont="1" applyFill="1" applyBorder="1" applyAlignment="1">
      <alignment horizontal="center" vertical="center" shrinkToFit="1"/>
    </xf>
    <xf numFmtId="0" fontId="10" fillId="9" borderId="22" xfId="0" applyFont="1" applyFill="1" applyBorder="1" applyAlignment="1">
      <alignment horizontal="center" vertical="center"/>
    </xf>
    <xf numFmtId="0" fontId="0" fillId="9" borderId="0" xfId="0" applyFill="1"/>
    <xf numFmtId="164" fontId="7" fillId="9" borderId="21" xfId="0" quotePrefix="1" applyNumberFormat="1" applyFont="1" applyFill="1" applyBorder="1" applyAlignment="1">
      <alignment horizontal="left" vertical="center" shrinkToFi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3" fontId="4" fillId="6" borderId="15" xfId="0" applyNumberFormat="1" applyFont="1" applyFill="1" applyBorder="1" applyAlignment="1">
      <alignment horizontal="center" vertical="center" wrapText="1"/>
    </xf>
    <xf numFmtId="3" fontId="4" fillId="6" borderId="16" xfId="0" applyNumberFormat="1" applyFont="1" applyFill="1" applyBorder="1" applyAlignment="1">
      <alignment horizontal="center" vertical="center" wrapText="1"/>
    </xf>
    <xf numFmtId="3" fontId="4" fillId="6" borderId="8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</cellXfs>
  <cellStyles count="2">
    <cellStyle name="Comma [0]" xfId="1" builtinId="6"/>
    <cellStyle name="Normal" xfId="0" builtinId="0"/>
  </cellStyles>
  <dxfs count="20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%20GURU%20SISWA%201-6%20MILABRUKKIDUL%2018.19%20KURANG%20DANEM%20DAN%20NILAI%20AKHI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password"/>
      <sheetName val="DONT ERASE"/>
      <sheetName val="HOME"/>
      <sheetName val="PROFIL"/>
      <sheetName val="AUTOMATIC"/>
      <sheetName val="LI-SD"/>
      <sheetName val="PETUNJUK"/>
      <sheetName val="INDUKSISWA"/>
      <sheetName val="DUPLIKATINDUK"/>
      <sheetName val="1A"/>
      <sheetName val="1B"/>
      <sheetName val="1C"/>
      <sheetName val="2A"/>
      <sheetName val="2B"/>
      <sheetName val="2C"/>
      <sheetName val="3A"/>
      <sheetName val="3B"/>
      <sheetName val="4A"/>
      <sheetName val="4B"/>
      <sheetName val="5A"/>
      <sheetName val="5B"/>
      <sheetName val="6A"/>
      <sheetName val="6B"/>
      <sheetName val="1ASIM"/>
      <sheetName val="1BSIM"/>
      <sheetName val="1CSIM"/>
      <sheetName val="2ASIM"/>
      <sheetName val="2BSIM"/>
      <sheetName val="2CSIM"/>
      <sheetName val="3ASIM"/>
      <sheetName val="3BSIM"/>
      <sheetName val="4ASIM"/>
      <sheetName val="4BSIM"/>
      <sheetName val="5ASIM"/>
      <sheetName val="5BSIM"/>
      <sheetName val="6ASIM"/>
      <sheetName val="6BSIM"/>
      <sheetName val="FORM1"/>
      <sheetName val="FORM25"/>
      <sheetName val="FORM6"/>
      <sheetName val="KOHORT"/>
      <sheetName val="ALUMNI1516"/>
      <sheetName val="ALUMNI1617"/>
      <sheetName val="ALUMNI1718"/>
      <sheetName val="mutasi keluar"/>
      <sheetName val="SELGURU"/>
      <sheetName val="DATASEL16"/>
      <sheetName val="SEL1A"/>
      <sheetName val="SEL1B"/>
      <sheetName val="SEL1C"/>
      <sheetName val="SEL2A"/>
      <sheetName val="SEL2B"/>
      <sheetName val="SEL2C"/>
      <sheetName val="SEL3A"/>
      <sheetName val="SEL3B"/>
      <sheetName val="SEL4A"/>
      <sheetName val="SEL4B"/>
      <sheetName val="SEL5A"/>
      <sheetName val="SEL5B"/>
      <sheetName val="SEL6A"/>
      <sheetName val="SEL6B"/>
      <sheetName val="mutasi masuk"/>
      <sheetName val="NIL1A"/>
      <sheetName val="NIL1B"/>
      <sheetName val="NIL1C"/>
      <sheetName val="NIL2A"/>
      <sheetName val="NIL2B"/>
      <sheetName val="NIL2C"/>
      <sheetName val="NIL3A"/>
      <sheetName val="NIL3B"/>
      <sheetName val="NIL4A"/>
      <sheetName val="NIL4B"/>
      <sheetName val="NIL5A"/>
      <sheetName val="NIL5B"/>
      <sheetName val="NIL6A"/>
      <sheetName val="NIL6B"/>
      <sheetName val="1aA"/>
      <sheetName val="1bA"/>
      <sheetName val="1CA"/>
      <sheetName val="2aA"/>
      <sheetName val="2bA"/>
      <sheetName val="2CA"/>
      <sheetName val="3aA"/>
      <sheetName val="3bA"/>
      <sheetName val="4aA"/>
      <sheetName val="4bA"/>
      <sheetName val="5aA"/>
      <sheetName val="5bA"/>
      <sheetName val="6aA"/>
      <sheetName val="6bA"/>
      <sheetName val="Abs.Ars.MI"/>
      <sheetName val="prKlsSmt1"/>
      <sheetName val="PrKlsSmt2"/>
      <sheetName val="SM16a"/>
      <sheetName val="SM16B"/>
      <sheetName val="1tb.bb"/>
      <sheetName val="2tb.bb"/>
      <sheetName val="3tb.bb"/>
      <sheetName val="4tb.bb"/>
      <sheetName val="5tb.bb"/>
      <sheetName val="6tb.bb"/>
      <sheetName val="ALUMNIGURU"/>
      <sheetName val="DATAGURUDETAIL"/>
      <sheetName val="DATAGURUSIMPLE"/>
      <sheetName val="struktur"/>
      <sheetName val="KELENGKAPANSIMPATIKA"/>
      <sheetName val="PEJABATMI"/>
      <sheetName val="FORMD1"/>
      <sheetName val="pass"/>
      <sheetName val="datappdb"/>
      <sheetName val="DATASELPP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H10">
            <v>43526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2"/>
  <sheetViews>
    <sheetView tabSelected="1" topLeftCell="A78" zoomScale="130" zoomScaleNormal="130" workbookViewId="0">
      <selection activeCell="G83" sqref="G83"/>
    </sheetView>
  </sheetViews>
  <sheetFormatPr defaultRowHeight="15" x14ac:dyDescent="0.25"/>
  <cols>
    <col min="4" max="4" width="40.5703125" bestFit="1" customWidth="1"/>
  </cols>
  <sheetData>
    <row r="1" spans="1:51" x14ac:dyDescent="0.25">
      <c r="A1" s="84" t="s">
        <v>61</v>
      </c>
      <c r="B1" s="86" t="s">
        <v>0</v>
      </c>
      <c r="C1" s="86" t="s">
        <v>1</v>
      </c>
      <c r="D1" s="86" t="s">
        <v>2</v>
      </c>
      <c r="E1" s="86" t="s">
        <v>3</v>
      </c>
      <c r="F1" s="89" t="s">
        <v>4</v>
      </c>
      <c r="G1" s="90"/>
      <c r="H1" s="93" t="s">
        <v>5</v>
      </c>
      <c r="I1" s="93" t="s">
        <v>6</v>
      </c>
      <c r="J1" s="61" t="s">
        <v>7</v>
      </c>
      <c r="K1" s="94" t="s">
        <v>8</v>
      </c>
      <c r="L1" s="95"/>
      <c r="M1" s="95"/>
      <c r="N1" s="95"/>
      <c r="O1" s="95"/>
      <c r="P1" s="96"/>
      <c r="Q1" s="97" t="s">
        <v>9</v>
      </c>
      <c r="R1" s="98"/>
      <c r="S1" s="98"/>
      <c r="T1" s="99"/>
      <c r="U1" s="1" t="s">
        <v>10</v>
      </c>
      <c r="V1" s="1" t="s">
        <v>11</v>
      </c>
      <c r="W1" s="81" t="s">
        <v>12</v>
      </c>
      <c r="X1" s="82"/>
      <c r="Y1" s="82"/>
      <c r="Z1" s="83"/>
      <c r="AA1" s="75" t="s">
        <v>13</v>
      </c>
      <c r="AB1" s="76"/>
      <c r="AC1" s="77" t="s">
        <v>14</v>
      </c>
      <c r="AD1" s="78"/>
      <c r="AE1" s="75" t="s">
        <v>15</v>
      </c>
      <c r="AF1" s="76"/>
      <c r="AG1" s="77" t="s">
        <v>16</v>
      </c>
      <c r="AH1" s="78"/>
      <c r="AI1" s="75" t="s">
        <v>17</v>
      </c>
      <c r="AJ1" s="76"/>
      <c r="AK1" s="79" t="s">
        <v>18</v>
      </c>
      <c r="AL1" s="69" t="s">
        <v>19</v>
      </c>
      <c r="AM1" s="70"/>
      <c r="AN1" s="71"/>
      <c r="AO1" s="72" t="s">
        <v>20</v>
      </c>
      <c r="AP1" s="73"/>
      <c r="AQ1" s="73"/>
      <c r="AR1" s="74"/>
      <c r="AS1" s="61" t="s">
        <v>21</v>
      </c>
      <c r="AT1" s="61"/>
      <c r="AU1" s="61" t="s">
        <v>22</v>
      </c>
      <c r="AV1" s="61" t="s">
        <v>23</v>
      </c>
      <c r="AW1" s="61" t="s">
        <v>24</v>
      </c>
      <c r="AX1" s="61" t="s">
        <v>25</v>
      </c>
      <c r="AY1" s="59" t="s">
        <v>62</v>
      </c>
    </row>
    <row r="2" spans="1:51" ht="26.25" thickBot="1" x14ac:dyDescent="0.3">
      <c r="A2" s="85"/>
      <c r="B2" s="87"/>
      <c r="C2" s="88"/>
      <c r="D2" s="88"/>
      <c r="E2" s="88"/>
      <c r="F2" s="91"/>
      <c r="G2" s="92"/>
      <c r="H2" s="61"/>
      <c r="I2" s="61"/>
      <c r="J2" s="62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63" t="s">
        <v>26</v>
      </c>
      <c r="R2" s="64"/>
      <c r="S2" s="65" t="s">
        <v>29</v>
      </c>
      <c r="T2" s="66"/>
      <c r="U2" s="4" t="s">
        <v>30</v>
      </c>
      <c r="V2" s="4" t="s">
        <v>31</v>
      </c>
      <c r="W2" s="63" t="s">
        <v>26</v>
      </c>
      <c r="X2" s="64"/>
      <c r="Y2" s="65" t="s">
        <v>29</v>
      </c>
      <c r="Z2" s="66"/>
      <c r="AA2" s="75"/>
      <c r="AB2" s="76"/>
      <c r="AC2" s="77"/>
      <c r="AD2" s="78"/>
      <c r="AE2" s="75"/>
      <c r="AF2" s="76"/>
      <c r="AG2" s="77"/>
      <c r="AH2" s="78"/>
      <c r="AI2" s="75"/>
      <c r="AJ2" s="76"/>
      <c r="AK2" s="80"/>
      <c r="AL2" s="67" t="s">
        <v>32</v>
      </c>
      <c r="AM2" s="68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62"/>
      <c r="AT2" s="62"/>
      <c r="AU2" s="62" t="s">
        <v>38</v>
      </c>
      <c r="AV2" s="62"/>
      <c r="AW2" s="62"/>
      <c r="AX2" s="62"/>
      <c r="AY2" s="59"/>
    </row>
    <row r="3" spans="1:51" ht="16.5" thickBot="1" x14ac:dyDescent="0.3">
      <c r="A3" s="7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60">
        <v>8</v>
      </c>
      <c r="I3" s="60"/>
      <c r="J3" s="9" t="s">
        <v>39</v>
      </c>
      <c r="K3" s="8">
        <v>10</v>
      </c>
      <c r="L3" s="10">
        <v>11</v>
      </c>
      <c r="M3" s="10">
        <v>12</v>
      </c>
      <c r="N3" s="8">
        <v>13</v>
      </c>
      <c r="O3" s="10">
        <v>14</v>
      </c>
      <c r="P3" s="10">
        <v>15</v>
      </c>
      <c r="Q3" s="57">
        <v>16</v>
      </c>
      <c r="R3" s="57"/>
      <c r="S3" s="57">
        <v>17</v>
      </c>
      <c r="T3" s="57"/>
      <c r="U3" s="8">
        <v>18</v>
      </c>
      <c r="V3" s="8">
        <v>19</v>
      </c>
      <c r="W3" s="57">
        <v>20</v>
      </c>
      <c r="X3" s="57"/>
      <c r="Y3" s="57">
        <v>21</v>
      </c>
      <c r="Z3" s="57"/>
      <c r="AA3" s="57">
        <v>22</v>
      </c>
      <c r="AB3" s="57"/>
      <c r="AC3" s="57">
        <v>23</v>
      </c>
      <c r="AD3" s="57"/>
      <c r="AE3" s="57">
        <v>24</v>
      </c>
      <c r="AF3" s="57"/>
      <c r="AG3" s="57">
        <v>25</v>
      </c>
      <c r="AH3" s="57"/>
      <c r="AI3" s="57">
        <v>26</v>
      </c>
      <c r="AJ3" s="57"/>
      <c r="AK3" s="8">
        <v>27</v>
      </c>
      <c r="AL3" s="58">
        <v>28</v>
      </c>
      <c r="AM3" s="58"/>
      <c r="AN3" s="10">
        <v>29</v>
      </c>
      <c r="AO3" s="8">
        <v>30</v>
      </c>
      <c r="AP3" s="8">
        <v>31</v>
      </c>
      <c r="AQ3" s="8">
        <v>32</v>
      </c>
      <c r="AR3" s="8">
        <v>33</v>
      </c>
      <c r="AS3" s="9" t="s">
        <v>40</v>
      </c>
      <c r="AT3" s="9" t="s">
        <v>41</v>
      </c>
      <c r="AU3" s="9" t="s">
        <v>42</v>
      </c>
      <c r="AV3" s="11" t="s">
        <v>43</v>
      </c>
      <c r="AW3" s="10">
        <v>38</v>
      </c>
      <c r="AX3" s="12">
        <v>39</v>
      </c>
      <c r="AY3" s="32">
        <v>40</v>
      </c>
    </row>
    <row r="4" spans="1:51" ht="15.75" x14ac:dyDescent="0.25">
      <c r="A4" s="13" t="s">
        <v>48</v>
      </c>
      <c r="B4" s="14"/>
      <c r="C4" s="13"/>
      <c r="D4" s="15" t="s">
        <v>63</v>
      </c>
      <c r="E4" s="16" t="s">
        <v>52</v>
      </c>
      <c r="F4" s="16" t="s">
        <v>45</v>
      </c>
      <c r="G4" s="17">
        <v>41032</v>
      </c>
      <c r="H4" s="18">
        <f>DATEDIF(G4,[1]PETUNJUK!$H$10,"y")</f>
        <v>6</v>
      </c>
      <c r="I4" s="18">
        <f t="shared" ref="I4" si="0">_xlfn.NUMBERVALUE(H4)</f>
        <v>6</v>
      </c>
      <c r="J4" s="19" t="s">
        <v>64</v>
      </c>
      <c r="K4" s="16" t="s">
        <v>65</v>
      </c>
      <c r="L4" s="19" t="s">
        <v>67</v>
      </c>
      <c r="M4" s="20">
        <v>29953</v>
      </c>
      <c r="N4" s="16" t="s">
        <v>66</v>
      </c>
      <c r="O4" s="19" t="s">
        <v>64</v>
      </c>
      <c r="P4" s="20">
        <v>30911</v>
      </c>
      <c r="Q4" s="21" t="s">
        <v>53</v>
      </c>
      <c r="R4" s="22" t="str">
        <f t="shared" ref="R4:R27" si="1">IF(Q4="01","Tdk Bekerja",IF(Q4="02","Pensiunan/Alm.",IF(Q4="03","PNS",IF(Q4="04","TNI/POLRI",IF(Q4="05","Guru/Dosen",IF(Q4="06","Peg.Swasta",IF(Q4="07","Pengusaha/Wiraswasta",IF(Q4="08","Pengacara/Hakim/Jaksa/Notaris",IF(Q4="09","Seniman/Sejenis",IF(Q4="10","Dokter/Sejenis",IF(Q4="11","Penerbangan",IF(Q4="12","Pedagang",IF(Q4="13","Petani/ternak",IF(Q4="14","Nelayan",IF(Q4="15","Buruh",IF(Q4="16","Angkutan",IF(Q4="17","PolitikusS",IF(Q4="18","Lainnya","DI ISI"))))))))))))))))))</f>
        <v>Peg.Swasta</v>
      </c>
      <c r="S4" s="21" t="s">
        <v>59</v>
      </c>
      <c r="T4" s="22" t="str">
        <f t="shared" ref="T4:T27" si="2">IF(S4="01","Tdk Bekerja",IF(S4="02","Pensiunan/Alm.",IF(S4="03","PNS",IF(S4="04","TNI/POLRI",IF(S4="05","Guru/Dosen",IF(S4="06","Peg.Swasta",IF(S4="07","Pengusaha/Wiraswasta",IF(S4="08","Pengacara/Hakim/Jaksa/Notaris",IF(S4="09","Seniman/Sejenis",IF(S4="10","Dokter/Sejenis",IF(S4="11","Penerbangan",IF(S4="12","Pedagang",IF(S4="13","Petani/ternak",IF(S4="14","Nelayan",IF(S4="15","Buruh",IF(S4="16","Angkutan",IF(S4="17","PolitikusS",IF(S4="18","Lainnya","DI ISI"))))))))))))))))))</f>
        <v>Guru/Dosen</v>
      </c>
      <c r="U4" s="23"/>
      <c r="V4" s="23"/>
      <c r="W4" s="24" t="s">
        <v>50</v>
      </c>
      <c r="X4" s="16" t="str">
        <f t="shared" ref="X4:X27" si="3">IF(W4="0","Tdk Pnddkan Formal",IF(W4="1","&lt;=SLTP",IF(W4="2","SLTA",IF(W4="3","D1",IF(W4="4","D2",IF(W4="5","D3",IF(W4="6","D4",IF(W4="7","S1",IF(W4="8","S2",IF(W4="9","S3","DI ISI"))))))))))</f>
        <v>SLTA</v>
      </c>
      <c r="Y4" s="24" t="s">
        <v>49</v>
      </c>
      <c r="Z4" s="16" t="str">
        <f t="shared" ref="Z4:Z27" si="4">IF(Y4="0","Tdk Pnddkan Formal",IF(Y4="1","&lt;=SLTP",IF(Y4="2","SLTA",IF(Y4="3","D1",IF(Y4="4","D2",IF(Y4="5","D3",IF(Y4="6","D4",IF(Y4="7","S1",IF(Y4="8","S2",IF(Y4="9","S3","DI ISI"))))))))))</f>
        <v>D1</v>
      </c>
      <c r="AA4" s="25"/>
      <c r="AB4" s="16" t="str">
        <f t="shared" ref="AB4:AB27" si="5">IF(AA4="1","&lt;= Rp.500.000",IF(AA4="2","Rp 500.001 - Rp 1.000.000",IF(AA4="3","Rp 1.000.001 - Rp 2.000.000",IF(AA4="4","Rp 2.000.001 - Rp 3.000.000",IF(AA4="5","Rp 3.000.001 - Rp 5.000.000",IF(AA4="6","&gt; Rp 5.000.000","DI ISI"))))))</f>
        <v>DI ISI</v>
      </c>
      <c r="AC4" s="25"/>
      <c r="AD4" s="26" t="str">
        <f>IF(AC4="1","Olahraga",IF(AC4="2","Kesenian",IF(AC4="3","Membaca",IF(AC4="4","Menulis",IF(AC4="5","Travelling",IF(AC4="6","Lainnya","DI ISI"))))))</f>
        <v>DI ISI</v>
      </c>
      <c r="AE4" s="24"/>
      <c r="AF4" s="27" t="str">
        <f>IF(AE4="1","PNS",IF(AE4="2","TNI/Polri",IF(AE4="3","Guru/Dosen",IF(AE4="4","Dokter",IF(AE4="5","Politikus",IF(AE4="6","Wiraswasta",IF(AE4="7","Pekerja Seni/Sejenis",IF(AE4="8","Lainnya","DI ISI"))))))))</f>
        <v>DI ISI</v>
      </c>
      <c r="AG4" s="25"/>
      <c r="AH4" s="27" t="str">
        <f>IF(AG4="1","&lt; 1 Km",IF(AG4="2","1-3 Km",IF(AG4="3","3-5 Km",IF(AG4="4","5-10 Km",IF(AG4="5","&gt; 10 Km","DI ISI")))))</f>
        <v>DI ISI</v>
      </c>
      <c r="AI4" s="24"/>
      <c r="AJ4" s="27" t="str">
        <f>IF(AI4="1","Jalan Kaki",IF(AI4="2","Sepeda",IF(AI4="3","motor",IF(AI4="4","Mobil Pribadi",IF(AI4="5","Antar/Jemput",IF(AI4="6","Angkutan",IF(AI4="7","Lainnya","DI ISI")))))))</f>
        <v>DI ISI</v>
      </c>
      <c r="AK4" s="34" t="s">
        <v>80</v>
      </c>
      <c r="AL4" s="24" t="s">
        <v>48</v>
      </c>
      <c r="AM4" s="27" t="str">
        <f>IF(AL4="1","TK",IF(AL4="2","RA",IF(AL4="3","PAUD",IF(AL4="4","TKLB",IF(AL4="5","Langsung dari Ortu","DI ISI")))))</f>
        <v>TK</v>
      </c>
      <c r="AN4" s="16" t="s">
        <v>68</v>
      </c>
      <c r="AO4" s="22" t="s">
        <v>69</v>
      </c>
      <c r="AP4" s="13">
        <v>15</v>
      </c>
      <c r="AQ4" s="13">
        <v>3</v>
      </c>
      <c r="AR4" s="16" t="s">
        <v>70</v>
      </c>
      <c r="AS4" s="21" t="s">
        <v>71</v>
      </c>
      <c r="AT4" s="21"/>
      <c r="AU4" s="21" t="s">
        <v>72</v>
      </c>
      <c r="AV4" s="21"/>
      <c r="AW4" s="13"/>
      <c r="AX4" s="16">
        <v>2019</v>
      </c>
      <c r="AY4" s="33" t="s">
        <v>73</v>
      </c>
    </row>
    <row r="5" spans="1:51" ht="15.75" x14ac:dyDescent="0.25">
      <c r="A5" s="13">
        <f>IF(D5="","",COUNTA($D$4:D5))</f>
        <v>2</v>
      </c>
      <c r="B5" s="28"/>
      <c r="C5" s="13"/>
      <c r="D5" s="15" t="s">
        <v>74</v>
      </c>
      <c r="E5" s="16" t="s">
        <v>52</v>
      </c>
      <c r="F5" s="16" t="s">
        <v>45</v>
      </c>
      <c r="G5" s="17">
        <v>41220</v>
      </c>
      <c r="H5" s="18">
        <f>DATEDIF(G5,[1]PETUNJUK!$H$10,"y")</f>
        <v>6</v>
      </c>
      <c r="I5" s="18">
        <f t="shared" ref="I5:I68" si="6">_xlfn.NUMBERVALUE(H5)</f>
        <v>6</v>
      </c>
      <c r="J5" s="19" t="s">
        <v>77</v>
      </c>
      <c r="K5" s="22" t="s">
        <v>75</v>
      </c>
      <c r="L5" s="19" t="s">
        <v>78</v>
      </c>
      <c r="M5" s="20">
        <v>31451</v>
      </c>
      <c r="N5" s="22" t="s">
        <v>76</v>
      </c>
      <c r="O5" s="19" t="s">
        <v>79</v>
      </c>
      <c r="P5" s="20">
        <v>34165</v>
      </c>
      <c r="Q5" s="21" t="s">
        <v>46</v>
      </c>
      <c r="R5" s="22" t="str">
        <f t="shared" si="1"/>
        <v>Pengusaha/Wiraswasta</v>
      </c>
      <c r="S5" s="21" t="s">
        <v>47</v>
      </c>
      <c r="T5" s="22" t="str">
        <f t="shared" si="2"/>
        <v>Tdk Bekerja</v>
      </c>
      <c r="U5" s="23"/>
      <c r="V5" s="23"/>
      <c r="W5" s="24" t="s">
        <v>50</v>
      </c>
      <c r="X5" s="16" t="str">
        <f t="shared" si="3"/>
        <v>SLTA</v>
      </c>
      <c r="Y5" s="24" t="s">
        <v>48</v>
      </c>
      <c r="Z5" s="16" t="str">
        <f t="shared" si="4"/>
        <v>&lt;=SLTP</v>
      </c>
      <c r="AA5" s="25"/>
      <c r="AB5" s="16" t="str">
        <f t="shared" si="5"/>
        <v>DI ISI</v>
      </c>
      <c r="AC5" s="25"/>
      <c r="AD5" s="26" t="str">
        <f t="shared" ref="AD5:AD27" si="7">IF(AC5="1","Olahraga",IF(AC5="2","Kesenian",IF(AC5="3","Membaca",IF(AC5="4","Menulis",IF(AC5="5","Travelling",IF(AC5="6","Lainnya","DI ISI"))))))</f>
        <v>DI ISI</v>
      </c>
      <c r="AE5" s="24"/>
      <c r="AF5" s="27" t="str">
        <f t="shared" ref="AF5:AF27" si="8">IF(AE5="1","PNS",IF(AE5="2","TNI/Polri",IF(AE5="3","Guru/Dosen",IF(AE5="4","Dokter",IF(AE5="5","Politikus",IF(AE5="6","Wiraswasta",IF(AE5="7","Pekerja Seni/Sejenis",IF(AE5="8","Lainnya","DI ISI"))))))))</f>
        <v>DI ISI</v>
      </c>
      <c r="AG5" s="25"/>
      <c r="AH5" s="27" t="str">
        <f t="shared" ref="AH5:AH27" si="9">IF(AG5="1","&lt; 1 Km",IF(AG5="2","1-3 Km",IF(AG5="3","3-5 Km",IF(AG5="4","5-10 Km",IF(AG5="5","&gt; 10 Km","DI ISI")))))</f>
        <v>DI ISI</v>
      </c>
      <c r="AI5" s="24"/>
      <c r="AJ5" s="27" t="str">
        <f t="shared" ref="AJ5:AJ27" si="10">IF(AI5="1","Jalan Kaki",IF(AI5="2","Sepeda",IF(AI5="3","motor",IF(AI5="4","Mobil Pribadi",IF(AI5="5","Antar/Jemput",IF(AI5="6","Angkutan",IF(AI5="7","Lainnya","DI ISI")))))))</f>
        <v>DI ISI</v>
      </c>
      <c r="AK5" s="35" t="s">
        <v>80</v>
      </c>
      <c r="AL5" s="24" t="s">
        <v>48</v>
      </c>
      <c r="AM5" s="27" t="str">
        <f t="shared" ref="AM5:AM27" si="11">IF(AL5="1","TK",IF(AL5="2","RA",IF(AL5="3","PAUD",IF(AL5="4","TKLB",IF(AL5="5","Langsung dari Ortu","DI ISI")))))</f>
        <v>TK</v>
      </c>
      <c r="AN5" s="16" t="s">
        <v>68</v>
      </c>
      <c r="AO5" s="22" t="s">
        <v>81</v>
      </c>
      <c r="AP5" s="30">
        <v>3</v>
      </c>
      <c r="AQ5" s="30">
        <v>1</v>
      </c>
      <c r="AR5" s="22" t="s">
        <v>82</v>
      </c>
      <c r="AS5" s="31" t="s">
        <v>83</v>
      </c>
      <c r="AT5" s="31"/>
      <c r="AU5" s="31" t="s">
        <v>84</v>
      </c>
      <c r="AV5" s="31"/>
      <c r="AW5" s="13"/>
      <c r="AX5" s="16">
        <v>2019</v>
      </c>
      <c r="AY5" s="33" t="s">
        <v>85</v>
      </c>
    </row>
    <row r="6" spans="1:51" ht="15.75" x14ac:dyDescent="0.25">
      <c r="A6" s="13">
        <f>IF(D6="","",COUNTA($D$4:D6))</f>
        <v>3</v>
      </c>
      <c r="B6" s="28"/>
      <c r="C6" s="13"/>
      <c r="D6" s="15" t="s">
        <v>86</v>
      </c>
      <c r="E6" s="16" t="s">
        <v>52</v>
      </c>
      <c r="F6" s="16" t="s">
        <v>45</v>
      </c>
      <c r="G6" s="17">
        <v>41014</v>
      </c>
      <c r="H6" s="18">
        <f>DATEDIF(G6,[1]PETUNJUK!$H$10,"y")</f>
        <v>6</v>
      </c>
      <c r="I6" s="18">
        <f t="shared" si="6"/>
        <v>6</v>
      </c>
      <c r="J6" s="19" t="s">
        <v>89</v>
      </c>
      <c r="K6" s="22" t="s">
        <v>87</v>
      </c>
      <c r="L6" s="19" t="s">
        <v>90</v>
      </c>
      <c r="M6" s="20">
        <v>29811</v>
      </c>
      <c r="N6" s="22" t="s">
        <v>88</v>
      </c>
      <c r="O6" s="19" t="s">
        <v>91</v>
      </c>
      <c r="P6" s="20">
        <v>31193</v>
      </c>
      <c r="Q6" s="21" t="s">
        <v>46</v>
      </c>
      <c r="R6" s="22" t="str">
        <f t="shared" si="1"/>
        <v>Pengusaha/Wiraswasta</v>
      </c>
      <c r="S6" s="21" t="s">
        <v>46</v>
      </c>
      <c r="T6" s="22" t="str">
        <f t="shared" si="2"/>
        <v>Pengusaha/Wiraswasta</v>
      </c>
      <c r="U6" s="23"/>
      <c r="V6" s="23"/>
      <c r="W6" s="24" t="s">
        <v>48</v>
      </c>
      <c r="X6" s="16" t="str">
        <f t="shared" si="3"/>
        <v>&lt;=SLTP</v>
      </c>
      <c r="Y6" s="24" t="s">
        <v>50</v>
      </c>
      <c r="Z6" s="16" t="str">
        <f t="shared" si="4"/>
        <v>SLTA</v>
      </c>
      <c r="AA6" s="25"/>
      <c r="AB6" s="16" t="str">
        <f t="shared" si="5"/>
        <v>DI ISI</v>
      </c>
      <c r="AC6" s="25"/>
      <c r="AD6" s="26" t="str">
        <f t="shared" si="7"/>
        <v>DI ISI</v>
      </c>
      <c r="AE6" s="24"/>
      <c r="AF6" s="27" t="str">
        <f t="shared" si="8"/>
        <v>DI ISI</v>
      </c>
      <c r="AG6" s="25"/>
      <c r="AH6" s="27" t="str">
        <f t="shared" si="9"/>
        <v>DI ISI</v>
      </c>
      <c r="AI6" s="24"/>
      <c r="AJ6" s="27" t="str">
        <f t="shared" si="10"/>
        <v>DI ISI</v>
      </c>
      <c r="AK6" s="35" t="s">
        <v>48</v>
      </c>
      <c r="AL6" s="24" t="s">
        <v>50</v>
      </c>
      <c r="AM6" s="27" t="str">
        <f t="shared" si="11"/>
        <v>RA</v>
      </c>
      <c r="AN6" s="22" t="s">
        <v>92</v>
      </c>
      <c r="AO6" s="22" t="s">
        <v>69</v>
      </c>
      <c r="AP6" s="30">
        <v>12</v>
      </c>
      <c r="AQ6" s="30">
        <v>2</v>
      </c>
      <c r="AR6" s="22" t="s">
        <v>70</v>
      </c>
      <c r="AS6" s="31" t="s">
        <v>93</v>
      </c>
      <c r="AT6" s="31"/>
      <c r="AU6" s="31" t="s">
        <v>94</v>
      </c>
      <c r="AV6" s="31"/>
      <c r="AW6" s="13"/>
      <c r="AX6" s="16">
        <v>2019</v>
      </c>
      <c r="AY6" s="33" t="s">
        <v>95</v>
      </c>
    </row>
    <row r="7" spans="1:51" ht="15.75" x14ac:dyDescent="0.25">
      <c r="A7" s="13">
        <f>IF(D7="","",COUNTA($D$4:D7))</f>
        <v>4</v>
      </c>
      <c r="B7" s="28"/>
      <c r="C7" s="13"/>
      <c r="D7" s="15" t="s">
        <v>96</v>
      </c>
      <c r="E7" s="16" t="s">
        <v>52</v>
      </c>
      <c r="F7" s="16" t="s">
        <v>45</v>
      </c>
      <c r="G7" s="17">
        <v>41156</v>
      </c>
      <c r="H7" s="18">
        <f>DATEDIF(G7,[1]PETUNJUK!$H$10,"y")</f>
        <v>6</v>
      </c>
      <c r="I7" s="18">
        <f t="shared" si="6"/>
        <v>6</v>
      </c>
      <c r="J7" s="19" t="s">
        <v>99</v>
      </c>
      <c r="K7" s="22" t="s">
        <v>97</v>
      </c>
      <c r="L7" s="19" t="s">
        <v>100</v>
      </c>
      <c r="M7" s="20">
        <v>29015</v>
      </c>
      <c r="N7" s="22" t="s">
        <v>98</v>
      </c>
      <c r="O7" s="19" t="s">
        <v>101</v>
      </c>
      <c r="P7" s="20">
        <v>31279</v>
      </c>
      <c r="Q7" s="21" t="s">
        <v>58</v>
      </c>
      <c r="R7" s="22" t="str">
        <f t="shared" si="1"/>
        <v>Buruh</v>
      </c>
      <c r="S7" s="21" t="s">
        <v>47</v>
      </c>
      <c r="T7" s="22" t="str">
        <f t="shared" si="2"/>
        <v>Tdk Bekerja</v>
      </c>
      <c r="U7" s="23"/>
      <c r="V7" s="23"/>
      <c r="W7" s="24" t="s">
        <v>50</v>
      </c>
      <c r="X7" s="16" t="str">
        <f t="shared" si="3"/>
        <v>SLTA</v>
      </c>
      <c r="Y7" s="24" t="s">
        <v>48</v>
      </c>
      <c r="Z7" s="16" t="str">
        <f t="shared" si="4"/>
        <v>&lt;=SLTP</v>
      </c>
      <c r="AA7" s="25"/>
      <c r="AB7" s="16" t="str">
        <f t="shared" si="5"/>
        <v>DI ISI</v>
      </c>
      <c r="AC7" s="25"/>
      <c r="AD7" s="26" t="str">
        <f t="shared" si="7"/>
        <v>DI ISI</v>
      </c>
      <c r="AE7" s="24"/>
      <c r="AF7" s="27" t="str">
        <f t="shared" si="8"/>
        <v>DI ISI</v>
      </c>
      <c r="AG7" s="25"/>
      <c r="AH7" s="27" t="str">
        <f t="shared" si="9"/>
        <v>DI ISI</v>
      </c>
      <c r="AI7" s="24"/>
      <c r="AJ7" s="27" t="str">
        <f t="shared" si="10"/>
        <v>DI ISI</v>
      </c>
      <c r="AK7" s="35" t="s">
        <v>48</v>
      </c>
      <c r="AL7" s="24" t="s">
        <v>48</v>
      </c>
      <c r="AM7" s="27" t="str">
        <f t="shared" si="11"/>
        <v>TK</v>
      </c>
      <c r="AN7" s="16" t="s">
        <v>68</v>
      </c>
      <c r="AO7" s="22" t="s">
        <v>102</v>
      </c>
      <c r="AP7" s="30">
        <v>1</v>
      </c>
      <c r="AQ7" s="30">
        <v>1</v>
      </c>
      <c r="AR7" s="22" t="s">
        <v>103</v>
      </c>
      <c r="AS7" s="31" t="s">
        <v>104</v>
      </c>
      <c r="AT7" s="31"/>
      <c r="AU7" s="31" t="s">
        <v>105</v>
      </c>
      <c r="AV7" s="31"/>
      <c r="AW7" s="13"/>
      <c r="AX7" s="16">
        <v>2019</v>
      </c>
      <c r="AY7" s="33" t="s">
        <v>106</v>
      </c>
    </row>
    <row r="8" spans="1:51" ht="15.75" x14ac:dyDescent="0.25">
      <c r="A8" s="13">
        <f>IF(D8="","",COUNTA($D$4:D8))</f>
        <v>5</v>
      </c>
      <c r="B8" s="28"/>
      <c r="C8" s="13"/>
      <c r="D8" s="15" t="s">
        <v>107</v>
      </c>
      <c r="E8" s="16" t="s">
        <v>52</v>
      </c>
      <c r="F8" s="16" t="s">
        <v>45</v>
      </c>
      <c r="G8" s="17">
        <v>41101</v>
      </c>
      <c r="H8" s="18">
        <f>DATEDIF(G8,[1]PETUNJUK!$H$10,"y")</f>
        <v>6</v>
      </c>
      <c r="I8" s="18">
        <f t="shared" si="6"/>
        <v>6</v>
      </c>
      <c r="J8" s="19" t="s">
        <v>110</v>
      </c>
      <c r="K8" s="22" t="s">
        <v>108</v>
      </c>
      <c r="L8" s="19" t="s">
        <v>111</v>
      </c>
      <c r="M8" s="20">
        <v>30236</v>
      </c>
      <c r="N8" s="22" t="s">
        <v>109</v>
      </c>
      <c r="O8" s="19" t="s">
        <v>112</v>
      </c>
      <c r="P8" s="20">
        <v>29112</v>
      </c>
      <c r="Q8" s="21" t="s">
        <v>46</v>
      </c>
      <c r="R8" s="22" t="str">
        <f t="shared" si="1"/>
        <v>Pengusaha/Wiraswasta</v>
      </c>
      <c r="S8" s="21" t="s">
        <v>47</v>
      </c>
      <c r="T8" s="22" t="str">
        <f t="shared" si="2"/>
        <v>Tdk Bekerja</v>
      </c>
      <c r="U8" s="23"/>
      <c r="V8" s="23"/>
      <c r="W8" s="24" t="s">
        <v>48</v>
      </c>
      <c r="X8" s="16" t="str">
        <f t="shared" si="3"/>
        <v>&lt;=SLTP</v>
      </c>
      <c r="Y8" s="24" t="s">
        <v>48</v>
      </c>
      <c r="Z8" s="16" t="str">
        <f t="shared" si="4"/>
        <v>&lt;=SLTP</v>
      </c>
      <c r="AA8" s="25"/>
      <c r="AB8" s="16" t="str">
        <f t="shared" si="5"/>
        <v>DI ISI</v>
      </c>
      <c r="AC8" s="25"/>
      <c r="AD8" s="26" t="str">
        <f t="shared" si="7"/>
        <v>DI ISI</v>
      </c>
      <c r="AE8" s="24"/>
      <c r="AF8" s="27" t="str">
        <f t="shared" si="8"/>
        <v>DI ISI</v>
      </c>
      <c r="AG8" s="25"/>
      <c r="AH8" s="27" t="str">
        <f t="shared" si="9"/>
        <v>DI ISI</v>
      </c>
      <c r="AI8" s="24"/>
      <c r="AJ8" s="27" t="str">
        <f t="shared" si="10"/>
        <v>DI ISI</v>
      </c>
      <c r="AK8" s="35" t="s">
        <v>80</v>
      </c>
      <c r="AL8" s="24" t="s">
        <v>48</v>
      </c>
      <c r="AM8" s="27" t="str">
        <f t="shared" si="11"/>
        <v>TK</v>
      </c>
      <c r="AN8" s="16" t="s">
        <v>68</v>
      </c>
      <c r="AO8" s="22" t="s">
        <v>81</v>
      </c>
      <c r="AP8" s="30">
        <v>3</v>
      </c>
      <c r="AQ8" s="30">
        <v>1</v>
      </c>
      <c r="AR8" s="22" t="s">
        <v>82</v>
      </c>
      <c r="AS8" s="31" t="s">
        <v>113</v>
      </c>
      <c r="AT8" s="31"/>
      <c r="AU8" s="31" t="s">
        <v>114</v>
      </c>
      <c r="AV8" s="31"/>
      <c r="AW8" s="13"/>
      <c r="AX8" s="16">
        <v>2019</v>
      </c>
      <c r="AY8" s="33" t="s">
        <v>115</v>
      </c>
    </row>
    <row r="9" spans="1:51" ht="15.75" x14ac:dyDescent="0.25">
      <c r="A9" s="13">
        <f>IF(D9="","",COUNTA($D$4:D9))</f>
        <v>6</v>
      </c>
      <c r="B9" s="28"/>
      <c r="C9" s="13"/>
      <c r="D9" s="15" t="s">
        <v>116</v>
      </c>
      <c r="E9" s="16" t="s">
        <v>52</v>
      </c>
      <c r="F9" s="36" t="s">
        <v>45</v>
      </c>
      <c r="G9" s="36">
        <v>41235</v>
      </c>
      <c r="H9" s="18">
        <f>DATEDIF(G9,[1]PETUNJUK!$H$10,"y")</f>
        <v>6</v>
      </c>
      <c r="I9" s="18">
        <f t="shared" si="6"/>
        <v>6</v>
      </c>
      <c r="J9" s="19" t="s">
        <v>119</v>
      </c>
      <c r="K9" s="22" t="s">
        <v>117</v>
      </c>
      <c r="L9" s="19" t="s">
        <v>120</v>
      </c>
      <c r="M9" s="20">
        <v>27222</v>
      </c>
      <c r="N9" s="22" t="s">
        <v>118</v>
      </c>
      <c r="O9" s="19" t="s">
        <v>121</v>
      </c>
      <c r="P9" s="20">
        <v>30630</v>
      </c>
      <c r="Q9" s="21" t="s">
        <v>53</v>
      </c>
      <c r="R9" s="22" t="str">
        <f t="shared" si="1"/>
        <v>Peg.Swasta</v>
      </c>
      <c r="S9" s="21" t="s">
        <v>47</v>
      </c>
      <c r="T9" s="22" t="str">
        <f t="shared" si="2"/>
        <v>Tdk Bekerja</v>
      </c>
      <c r="U9" s="23"/>
      <c r="V9" s="23"/>
      <c r="W9" s="24" t="s">
        <v>48</v>
      </c>
      <c r="X9" s="16" t="str">
        <f t="shared" si="3"/>
        <v>&lt;=SLTP</v>
      </c>
      <c r="Y9" s="24" t="s">
        <v>48</v>
      </c>
      <c r="Z9" s="16" t="str">
        <f t="shared" si="4"/>
        <v>&lt;=SLTP</v>
      </c>
      <c r="AA9" s="25"/>
      <c r="AB9" s="16" t="str">
        <f t="shared" si="5"/>
        <v>DI ISI</v>
      </c>
      <c r="AC9" s="25"/>
      <c r="AD9" s="26" t="str">
        <f t="shared" si="7"/>
        <v>DI ISI</v>
      </c>
      <c r="AE9" s="24"/>
      <c r="AF9" s="27" t="str">
        <f t="shared" si="8"/>
        <v>DI ISI</v>
      </c>
      <c r="AG9" s="25"/>
      <c r="AH9" s="27" t="str">
        <f t="shared" si="9"/>
        <v>DI ISI</v>
      </c>
      <c r="AI9" s="24"/>
      <c r="AJ9" s="27" t="str">
        <f t="shared" si="10"/>
        <v>DI ISI</v>
      </c>
      <c r="AK9" s="35" t="s">
        <v>48</v>
      </c>
      <c r="AL9" s="24" t="s">
        <v>48</v>
      </c>
      <c r="AM9" s="27" t="str">
        <f t="shared" si="11"/>
        <v>TK</v>
      </c>
      <c r="AN9" s="16" t="s">
        <v>68</v>
      </c>
      <c r="AO9" s="22" t="s">
        <v>81</v>
      </c>
      <c r="AP9" s="30">
        <v>4</v>
      </c>
      <c r="AQ9" s="30">
        <v>1</v>
      </c>
      <c r="AR9" s="22" t="s">
        <v>82</v>
      </c>
      <c r="AS9" s="31" t="s">
        <v>122</v>
      </c>
      <c r="AT9" s="31"/>
      <c r="AU9" s="31" t="s">
        <v>123</v>
      </c>
      <c r="AV9" s="31"/>
      <c r="AW9" s="13"/>
      <c r="AX9" s="16">
        <v>2019</v>
      </c>
      <c r="AY9" s="33" t="s">
        <v>124</v>
      </c>
    </row>
    <row r="10" spans="1:51" ht="15.75" x14ac:dyDescent="0.25">
      <c r="A10" s="13">
        <f>IF(D10="","",COUNTA($D$4:D10))</f>
        <v>7</v>
      </c>
      <c r="B10" s="28"/>
      <c r="C10" s="13"/>
      <c r="D10" s="15" t="s">
        <v>125</v>
      </c>
      <c r="E10" s="16" t="s">
        <v>52</v>
      </c>
      <c r="F10" s="16" t="s">
        <v>45</v>
      </c>
      <c r="G10" s="17">
        <v>41361</v>
      </c>
      <c r="H10" s="18">
        <f>DATEDIF(G10,[1]PETUNJUK!$H$10,"y")</f>
        <v>5</v>
      </c>
      <c r="I10" s="18">
        <f t="shared" si="6"/>
        <v>5</v>
      </c>
      <c r="J10" s="19" t="s">
        <v>128</v>
      </c>
      <c r="K10" s="22" t="s">
        <v>126</v>
      </c>
      <c r="L10" s="19" t="s">
        <v>129</v>
      </c>
      <c r="M10" s="20">
        <v>32818</v>
      </c>
      <c r="N10" s="22" t="s">
        <v>127</v>
      </c>
      <c r="O10" s="19" t="s">
        <v>130</v>
      </c>
      <c r="P10" s="20">
        <v>34152</v>
      </c>
      <c r="Q10" s="21" t="s">
        <v>53</v>
      </c>
      <c r="R10" s="22" t="str">
        <f t="shared" si="1"/>
        <v>Peg.Swasta</v>
      </c>
      <c r="S10" s="21" t="s">
        <v>47</v>
      </c>
      <c r="T10" s="22" t="str">
        <f t="shared" si="2"/>
        <v>Tdk Bekerja</v>
      </c>
      <c r="U10" s="23"/>
      <c r="V10" s="23"/>
      <c r="W10" s="24" t="s">
        <v>50</v>
      </c>
      <c r="X10" s="16" t="str">
        <f t="shared" si="3"/>
        <v>SLTA</v>
      </c>
      <c r="Y10" s="24" t="s">
        <v>50</v>
      </c>
      <c r="Z10" s="16" t="str">
        <f t="shared" si="4"/>
        <v>SLTA</v>
      </c>
      <c r="AA10" s="25"/>
      <c r="AB10" s="16" t="str">
        <f t="shared" si="5"/>
        <v>DI ISI</v>
      </c>
      <c r="AC10" s="25"/>
      <c r="AD10" s="26" t="str">
        <f t="shared" si="7"/>
        <v>DI ISI</v>
      </c>
      <c r="AE10" s="24"/>
      <c r="AF10" s="27" t="str">
        <f t="shared" si="8"/>
        <v>DI ISI</v>
      </c>
      <c r="AG10" s="25"/>
      <c r="AH10" s="27" t="str">
        <f t="shared" si="9"/>
        <v>DI ISI</v>
      </c>
      <c r="AI10" s="24"/>
      <c r="AJ10" s="27" t="str">
        <f t="shared" si="10"/>
        <v>DI ISI</v>
      </c>
      <c r="AK10" s="35" t="s">
        <v>80</v>
      </c>
      <c r="AL10" s="24" t="s">
        <v>48</v>
      </c>
      <c r="AM10" s="27" t="str">
        <f t="shared" si="11"/>
        <v>TK</v>
      </c>
      <c r="AN10" s="16" t="s">
        <v>68</v>
      </c>
      <c r="AO10" s="22" t="s">
        <v>131</v>
      </c>
      <c r="AP10" s="30">
        <v>2</v>
      </c>
      <c r="AQ10" s="30">
        <v>1</v>
      </c>
      <c r="AR10" s="22" t="s">
        <v>70</v>
      </c>
      <c r="AS10" s="31" t="s">
        <v>132</v>
      </c>
      <c r="AT10" s="31"/>
      <c r="AU10" s="31" t="s">
        <v>133</v>
      </c>
      <c r="AV10" s="31"/>
      <c r="AW10" s="13"/>
      <c r="AX10" s="16">
        <v>2019</v>
      </c>
      <c r="AY10" s="33" t="s">
        <v>134</v>
      </c>
    </row>
    <row r="11" spans="1:51" ht="15.75" x14ac:dyDescent="0.25">
      <c r="A11" s="13">
        <f>IF(D11="","",COUNTA($D$4:D11))</f>
        <v>8</v>
      </c>
      <c r="B11" s="28"/>
      <c r="C11" s="13"/>
      <c r="D11" s="15" t="s">
        <v>135</v>
      </c>
      <c r="E11" s="16" t="s">
        <v>52</v>
      </c>
      <c r="F11" s="16" t="s">
        <v>45</v>
      </c>
      <c r="G11" s="17">
        <v>41064</v>
      </c>
      <c r="H11" s="18">
        <f>DATEDIF(G11,[1]PETUNJUK!$H$10,"y")</f>
        <v>6</v>
      </c>
      <c r="I11" s="18">
        <f t="shared" si="6"/>
        <v>6</v>
      </c>
      <c r="J11" s="19" t="s">
        <v>138</v>
      </c>
      <c r="K11" s="22" t="s">
        <v>136</v>
      </c>
      <c r="L11" s="19"/>
      <c r="M11" s="20"/>
      <c r="N11" s="22" t="s">
        <v>137</v>
      </c>
      <c r="O11" s="19" t="s">
        <v>139</v>
      </c>
      <c r="P11" s="20">
        <v>32934</v>
      </c>
      <c r="Q11" s="21" t="s">
        <v>58</v>
      </c>
      <c r="R11" s="22" t="str">
        <f t="shared" si="1"/>
        <v>Buruh</v>
      </c>
      <c r="S11" s="21" t="s">
        <v>47</v>
      </c>
      <c r="T11" s="22" t="str">
        <f t="shared" si="2"/>
        <v>Tdk Bekerja</v>
      </c>
      <c r="U11" s="23"/>
      <c r="V11" s="23"/>
      <c r="W11" s="24" t="s">
        <v>48</v>
      </c>
      <c r="X11" s="16" t="str">
        <f t="shared" si="3"/>
        <v>&lt;=SLTP</v>
      </c>
      <c r="Y11" s="24" t="s">
        <v>48</v>
      </c>
      <c r="Z11" s="16" t="str">
        <f t="shared" si="4"/>
        <v>&lt;=SLTP</v>
      </c>
      <c r="AA11" s="25"/>
      <c r="AB11" s="16" t="str">
        <f t="shared" si="5"/>
        <v>DI ISI</v>
      </c>
      <c r="AC11" s="25"/>
      <c r="AD11" s="26" t="str">
        <f t="shared" si="7"/>
        <v>DI ISI</v>
      </c>
      <c r="AE11" s="24"/>
      <c r="AF11" s="27" t="str">
        <f t="shared" si="8"/>
        <v>DI ISI</v>
      </c>
      <c r="AG11" s="25"/>
      <c r="AH11" s="27" t="str">
        <f t="shared" si="9"/>
        <v>DI ISI</v>
      </c>
      <c r="AI11" s="24"/>
      <c r="AJ11" s="27" t="str">
        <f t="shared" si="10"/>
        <v>DI ISI</v>
      </c>
      <c r="AK11" s="35" t="s">
        <v>80</v>
      </c>
      <c r="AL11" s="24" t="s">
        <v>48</v>
      </c>
      <c r="AM11" s="27" t="str">
        <f t="shared" si="11"/>
        <v>TK</v>
      </c>
      <c r="AN11" s="16" t="s">
        <v>68</v>
      </c>
      <c r="AO11" s="22" t="s">
        <v>102</v>
      </c>
      <c r="AP11" s="30">
        <v>1</v>
      </c>
      <c r="AQ11" s="30">
        <v>1</v>
      </c>
      <c r="AR11" s="22" t="s">
        <v>103</v>
      </c>
      <c r="AS11" s="31" t="s">
        <v>140</v>
      </c>
      <c r="AT11" s="31"/>
      <c r="AU11" s="31" t="s">
        <v>141</v>
      </c>
      <c r="AV11" s="31"/>
      <c r="AW11" s="13"/>
      <c r="AX11" s="16">
        <v>2019</v>
      </c>
      <c r="AY11" s="33" t="s">
        <v>142</v>
      </c>
    </row>
    <row r="12" spans="1:51" ht="15.75" x14ac:dyDescent="0.25">
      <c r="A12" s="13">
        <f>IF(D12="","",COUNTA($D$4:D12))</f>
        <v>9</v>
      </c>
      <c r="B12" s="28"/>
      <c r="C12" s="13"/>
      <c r="D12" s="15" t="s">
        <v>143</v>
      </c>
      <c r="E12" s="16" t="s">
        <v>52</v>
      </c>
      <c r="F12" s="16" t="s">
        <v>45</v>
      </c>
      <c r="G12" s="17">
        <v>41169</v>
      </c>
      <c r="H12" s="18">
        <f>DATEDIF(G12,[1]PETUNJUK!$H$10,"y")</f>
        <v>6</v>
      </c>
      <c r="I12" s="18">
        <f t="shared" si="6"/>
        <v>6</v>
      </c>
      <c r="J12" s="19" t="s">
        <v>146</v>
      </c>
      <c r="K12" s="22" t="s">
        <v>144</v>
      </c>
      <c r="L12" s="19" t="s">
        <v>147</v>
      </c>
      <c r="M12" s="20">
        <v>33458</v>
      </c>
      <c r="N12" s="22" t="s">
        <v>145</v>
      </c>
      <c r="O12" s="19" t="s">
        <v>148</v>
      </c>
      <c r="P12" s="20">
        <v>33713</v>
      </c>
      <c r="Q12" s="21" t="s">
        <v>57</v>
      </c>
      <c r="R12" s="22" t="str">
        <f t="shared" si="1"/>
        <v>Angkutan</v>
      </c>
      <c r="S12" s="21" t="s">
        <v>47</v>
      </c>
      <c r="T12" s="22" t="str">
        <f t="shared" si="2"/>
        <v>Tdk Bekerja</v>
      </c>
      <c r="U12" s="23"/>
      <c r="V12" s="23"/>
      <c r="W12" s="24" t="s">
        <v>48</v>
      </c>
      <c r="X12" s="16" t="str">
        <f t="shared" si="3"/>
        <v>&lt;=SLTP</v>
      </c>
      <c r="Y12" s="24" t="s">
        <v>50</v>
      </c>
      <c r="Z12" s="16" t="str">
        <f t="shared" si="4"/>
        <v>SLTA</v>
      </c>
      <c r="AA12" s="25"/>
      <c r="AB12" s="16" t="str">
        <f t="shared" si="5"/>
        <v>DI ISI</v>
      </c>
      <c r="AC12" s="25"/>
      <c r="AD12" s="26" t="str">
        <f t="shared" si="7"/>
        <v>DI ISI</v>
      </c>
      <c r="AE12" s="24"/>
      <c r="AF12" s="27" t="str">
        <f t="shared" si="8"/>
        <v>DI ISI</v>
      </c>
      <c r="AG12" s="25"/>
      <c r="AH12" s="27" t="str">
        <f t="shared" si="9"/>
        <v>DI ISI</v>
      </c>
      <c r="AI12" s="24"/>
      <c r="AJ12" s="27" t="str">
        <f t="shared" si="10"/>
        <v>DI ISI</v>
      </c>
      <c r="AK12" s="35" t="s">
        <v>80</v>
      </c>
      <c r="AL12" s="24" t="s">
        <v>48</v>
      </c>
      <c r="AM12" s="27" t="str">
        <f t="shared" si="11"/>
        <v>TK</v>
      </c>
      <c r="AN12" s="16" t="s">
        <v>68</v>
      </c>
      <c r="AO12" s="22" t="s">
        <v>102</v>
      </c>
      <c r="AP12" s="30">
        <v>17</v>
      </c>
      <c r="AQ12" s="30">
        <v>3</v>
      </c>
      <c r="AR12" s="22" t="s">
        <v>103</v>
      </c>
      <c r="AS12" s="31" t="s">
        <v>149</v>
      </c>
      <c r="AT12" s="31"/>
      <c r="AU12" s="31" t="s">
        <v>150</v>
      </c>
      <c r="AV12" s="31" t="s">
        <v>151</v>
      </c>
      <c r="AW12" s="13"/>
      <c r="AX12" s="16">
        <v>2019</v>
      </c>
      <c r="AY12" s="33" t="s">
        <v>152</v>
      </c>
    </row>
    <row r="13" spans="1:51" ht="15.75" x14ac:dyDescent="0.25">
      <c r="A13" s="13">
        <f>IF(D13="","",COUNTA($D$4:D13))</f>
        <v>10</v>
      </c>
      <c r="B13" s="28"/>
      <c r="C13" s="13"/>
      <c r="D13" s="15" t="s">
        <v>153</v>
      </c>
      <c r="E13" s="16" t="s">
        <v>52</v>
      </c>
      <c r="F13" s="16" t="s">
        <v>45</v>
      </c>
      <c r="G13" s="17">
        <v>41344</v>
      </c>
      <c r="H13" s="18">
        <f>DATEDIF(G13,[1]PETUNJUK!$H$10,"y")</f>
        <v>5</v>
      </c>
      <c r="I13" s="18">
        <f t="shared" si="6"/>
        <v>5</v>
      </c>
      <c r="J13" s="19" t="s">
        <v>156</v>
      </c>
      <c r="K13" s="22" t="s">
        <v>154</v>
      </c>
      <c r="L13" s="19" t="s">
        <v>157</v>
      </c>
      <c r="M13" s="20">
        <v>24673</v>
      </c>
      <c r="N13" s="22" t="s">
        <v>155</v>
      </c>
      <c r="O13" s="19" t="s">
        <v>158</v>
      </c>
      <c r="P13" s="20">
        <v>28474</v>
      </c>
      <c r="Q13" s="21" t="s">
        <v>51</v>
      </c>
      <c r="R13" s="22" t="str">
        <f t="shared" si="1"/>
        <v>PNS</v>
      </c>
      <c r="S13" s="21" t="s">
        <v>59</v>
      </c>
      <c r="T13" s="22" t="str">
        <f t="shared" si="2"/>
        <v>Guru/Dosen</v>
      </c>
      <c r="U13" s="23"/>
      <c r="V13" s="23"/>
      <c r="W13" s="24" t="s">
        <v>55</v>
      </c>
      <c r="X13" s="16" t="str">
        <f t="shared" si="3"/>
        <v>S1</v>
      </c>
      <c r="Y13" s="24" t="s">
        <v>55</v>
      </c>
      <c r="Z13" s="16" t="str">
        <f t="shared" si="4"/>
        <v>S1</v>
      </c>
      <c r="AA13" s="25"/>
      <c r="AB13" s="16" t="str">
        <f t="shared" si="5"/>
        <v>DI ISI</v>
      </c>
      <c r="AC13" s="25"/>
      <c r="AD13" s="26" t="str">
        <f t="shared" si="7"/>
        <v>DI ISI</v>
      </c>
      <c r="AE13" s="24"/>
      <c r="AF13" s="27" t="str">
        <f t="shared" si="8"/>
        <v>DI ISI</v>
      </c>
      <c r="AG13" s="25"/>
      <c r="AH13" s="27" t="str">
        <f t="shared" si="9"/>
        <v>DI ISI</v>
      </c>
      <c r="AI13" s="24"/>
      <c r="AJ13" s="27" t="str">
        <f t="shared" si="10"/>
        <v>DI ISI</v>
      </c>
      <c r="AK13" s="35" t="s">
        <v>49</v>
      </c>
      <c r="AL13" s="24"/>
      <c r="AM13" s="27" t="str">
        <f t="shared" si="11"/>
        <v>DI ISI</v>
      </c>
      <c r="AN13" s="22" t="s">
        <v>442</v>
      </c>
      <c r="AO13" s="22" t="s">
        <v>69</v>
      </c>
      <c r="AP13" s="30">
        <v>5</v>
      </c>
      <c r="AQ13" s="30">
        <v>1</v>
      </c>
      <c r="AR13" s="22" t="s">
        <v>70</v>
      </c>
      <c r="AS13" s="31" t="s">
        <v>159</v>
      </c>
      <c r="AT13" s="31"/>
      <c r="AU13" s="31" t="s">
        <v>160</v>
      </c>
      <c r="AV13" s="31"/>
      <c r="AW13" s="13"/>
      <c r="AX13" s="16">
        <v>2019</v>
      </c>
      <c r="AY13" s="33" t="s">
        <v>479</v>
      </c>
    </row>
    <row r="14" spans="1:51" ht="15.75" x14ac:dyDescent="0.25">
      <c r="A14" s="13">
        <f>IF(D14="","",COUNTA($D$4:D14))</f>
        <v>11</v>
      </c>
      <c r="B14" s="28"/>
      <c r="C14" s="13"/>
      <c r="D14" s="15" t="s">
        <v>161</v>
      </c>
      <c r="E14" s="16" t="s">
        <v>52</v>
      </c>
      <c r="F14" s="16" t="s">
        <v>45</v>
      </c>
      <c r="G14" s="17">
        <v>41220</v>
      </c>
      <c r="H14" s="18">
        <f>DATEDIF(G14,[1]PETUNJUK!$H$10,"y")</f>
        <v>6</v>
      </c>
      <c r="I14" s="18">
        <f t="shared" si="6"/>
        <v>6</v>
      </c>
      <c r="J14" s="19" t="s">
        <v>164</v>
      </c>
      <c r="K14" s="22" t="s">
        <v>162</v>
      </c>
      <c r="L14" s="19" t="s">
        <v>165</v>
      </c>
      <c r="M14" s="20">
        <v>30786</v>
      </c>
      <c r="N14" s="22" t="s">
        <v>163</v>
      </c>
      <c r="O14" s="19" t="s">
        <v>166</v>
      </c>
      <c r="P14" s="20">
        <v>33477</v>
      </c>
      <c r="Q14" s="21" t="s">
        <v>58</v>
      </c>
      <c r="R14" s="22" t="str">
        <f t="shared" si="1"/>
        <v>Buruh</v>
      </c>
      <c r="S14" s="21" t="s">
        <v>47</v>
      </c>
      <c r="T14" s="22" t="str">
        <f t="shared" si="2"/>
        <v>Tdk Bekerja</v>
      </c>
      <c r="U14" s="23"/>
      <c r="V14" s="23"/>
      <c r="W14" s="24" t="s">
        <v>50</v>
      </c>
      <c r="X14" s="16" t="str">
        <f t="shared" si="3"/>
        <v>SLTA</v>
      </c>
      <c r="Y14" s="24" t="s">
        <v>50</v>
      </c>
      <c r="Z14" s="16" t="str">
        <f t="shared" si="4"/>
        <v>SLTA</v>
      </c>
      <c r="AA14" s="25"/>
      <c r="AB14" s="16" t="str">
        <f t="shared" si="5"/>
        <v>DI ISI</v>
      </c>
      <c r="AC14" s="25"/>
      <c r="AD14" s="26" t="str">
        <f t="shared" si="7"/>
        <v>DI ISI</v>
      </c>
      <c r="AE14" s="24"/>
      <c r="AF14" s="27" t="str">
        <f t="shared" si="8"/>
        <v>DI ISI</v>
      </c>
      <c r="AG14" s="25"/>
      <c r="AH14" s="27" t="str">
        <f t="shared" si="9"/>
        <v>DI ISI</v>
      </c>
      <c r="AI14" s="24"/>
      <c r="AJ14" s="27" t="str">
        <f t="shared" si="10"/>
        <v>DI ISI</v>
      </c>
      <c r="AK14" s="35" t="s">
        <v>80</v>
      </c>
      <c r="AL14" s="24" t="s">
        <v>48</v>
      </c>
      <c r="AM14" s="27" t="str">
        <f t="shared" si="11"/>
        <v>TK</v>
      </c>
      <c r="AN14" s="22" t="s">
        <v>167</v>
      </c>
      <c r="AO14" s="22" t="s">
        <v>168</v>
      </c>
      <c r="AP14" s="30">
        <v>41</v>
      </c>
      <c r="AQ14" s="30">
        <v>6</v>
      </c>
      <c r="AR14" s="22" t="s">
        <v>103</v>
      </c>
      <c r="AS14" s="31" t="s">
        <v>169</v>
      </c>
      <c r="AT14" s="31"/>
      <c r="AU14" s="31" t="s">
        <v>170</v>
      </c>
      <c r="AV14" s="31"/>
      <c r="AW14" s="13"/>
      <c r="AX14" s="16">
        <v>2019</v>
      </c>
      <c r="AY14" s="33" t="s">
        <v>106</v>
      </c>
    </row>
    <row r="15" spans="1:51" ht="15.75" x14ac:dyDescent="0.25">
      <c r="A15" s="13">
        <f>IF(D15="","",COUNTA($D$4:D15))</f>
        <v>12</v>
      </c>
      <c r="B15" s="28"/>
      <c r="C15" s="13"/>
      <c r="D15" s="15" t="s">
        <v>171</v>
      </c>
      <c r="E15" s="16" t="s">
        <v>52</v>
      </c>
      <c r="F15" s="16" t="s">
        <v>45</v>
      </c>
      <c r="G15" s="17">
        <v>40983</v>
      </c>
      <c r="H15" s="18">
        <f>DATEDIF(G15,[1]PETUNJUK!$H$10,"y")</f>
        <v>6</v>
      </c>
      <c r="I15" s="18">
        <f t="shared" si="6"/>
        <v>6</v>
      </c>
      <c r="J15" s="19" t="s">
        <v>174</v>
      </c>
      <c r="K15" s="22" t="s">
        <v>172</v>
      </c>
      <c r="L15" s="19" t="s">
        <v>175</v>
      </c>
      <c r="M15" s="20">
        <v>29445</v>
      </c>
      <c r="N15" s="22" t="s">
        <v>173</v>
      </c>
      <c r="O15" s="19" t="s">
        <v>176</v>
      </c>
      <c r="P15" s="20">
        <v>29655</v>
      </c>
      <c r="Q15" s="21" t="s">
        <v>46</v>
      </c>
      <c r="R15" s="22" t="str">
        <f t="shared" si="1"/>
        <v>Pengusaha/Wiraswasta</v>
      </c>
      <c r="S15" s="21" t="s">
        <v>47</v>
      </c>
      <c r="T15" s="22" t="str">
        <f t="shared" si="2"/>
        <v>Tdk Bekerja</v>
      </c>
      <c r="U15" s="23"/>
      <c r="V15" s="23"/>
      <c r="W15" s="24" t="s">
        <v>50</v>
      </c>
      <c r="X15" s="16" t="str">
        <f t="shared" si="3"/>
        <v>SLTA</v>
      </c>
      <c r="Y15" s="24" t="s">
        <v>50</v>
      </c>
      <c r="Z15" s="16" t="str">
        <f t="shared" si="4"/>
        <v>SLTA</v>
      </c>
      <c r="AA15" s="25"/>
      <c r="AB15" s="16" t="str">
        <f t="shared" si="5"/>
        <v>DI ISI</v>
      </c>
      <c r="AC15" s="25"/>
      <c r="AD15" s="26" t="str">
        <f t="shared" si="7"/>
        <v>DI ISI</v>
      </c>
      <c r="AE15" s="24"/>
      <c r="AF15" s="27" t="str">
        <f t="shared" si="8"/>
        <v>DI ISI</v>
      </c>
      <c r="AG15" s="25"/>
      <c r="AH15" s="27" t="str">
        <f t="shared" si="9"/>
        <v>DI ISI</v>
      </c>
      <c r="AI15" s="24"/>
      <c r="AJ15" s="27" t="str">
        <f t="shared" si="10"/>
        <v>DI ISI</v>
      </c>
      <c r="AK15" s="35" t="s">
        <v>48</v>
      </c>
      <c r="AL15" s="24" t="s">
        <v>48</v>
      </c>
      <c r="AM15" s="27" t="str">
        <f t="shared" si="11"/>
        <v>TK</v>
      </c>
      <c r="AN15" s="16" t="s">
        <v>68</v>
      </c>
      <c r="AO15" s="22" t="s">
        <v>168</v>
      </c>
      <c r="AP15" s="30">
        <v>31</v>
      </c>
      <c r="AQ15" s="30">
        <v>5</v>
      </c>
      <c r="AR15" s="22" t="s">
        <v>103</v>
      </c>
      <c r="AS15" s="31" t="s">
        <v>177</v>
      </c>
      <c r="AT15" s="31"/>
      <c r="AU15" s="31"/>
      <c r="AV15" s="31"/>
      <c r="AW15" s="13"/>
      <c r="AX15" s="16">
        <v>2019</v>
      </c>
      <c r="AY15" s="33" t="s">
        <v>178</v>
      </c>
    </row>
    <row r="16" spans="1:51" ht="15.75" x14ac:dyDescent="0.25">
      <c r="A16" s="13">
        <f>IF(D16="","",COUNTA($D$4:D16))</f>
        <v>13</v>
      </c>
      <c r="B16" s="28"/>
      <c r="C16" s="13"/>
      <c r="D16" s="15" t="s">
        <v>179</v>
      </c>
      <c r="E16" s="16" t="s">
        <v>44</v>
      </c>
      <c r="F16" s="16" t="s">
        <v>45</v>
      </c>
      <c r="G16" s="17">
        <v>41418</v>
      </c>
      <c r="H16" s="18">
        <f>DATEDIF(G16,[1]PETUNJUK!$H$10,"y")</f>
        <v>5</v>
      </c>
      <c r="I16" s="18">
        <f t="shared" si="6"/>
        <v>5</v>
      </c>
      <c r="J16" s="19" t="s">
        <v>182</v>
      </c>
      <c r="K16" s="22" t="s">
        <v>180</v>
      </c>
      <c r="L16" s="19" t="s">
        <v>183</v>
      </c>
      <c r="M16" s="20">
        <v>28303</v>
      </c>
      <c r="N16" s="22" t="s">
        <v>181</v>
      </c>
      <c r="O16" s="19" t="s">
        <v>184</v>
      </c>
      <c r="P16" s="20">
        <v>29034</v>
      </c>
      <c r="Q16" s="21" t="s">
        <v>59</v>
      </c>
      <c r="R16" s="22" t="str">
        <f t="shared" si="1"/>
        <v>Guru/Dosen</v>
      </c>
      <c r="S16" s="21" t="s">
        <v>59</v>
      </c>
      <c r="T16" s="22" t="str">
        <f t="shared" si="2"/>
        <v>Guru/Dosen</v>
      </c>
      <c r="U16" s="23"/>
      <c r="V16" s="23"/>
      <c r="W16" s="24" t="s">
        <v>55</v>
      </c>
      <c r="X16" s="16" t="str">
        <f t="shared" si="3"/>
        <v>S1</v>
      </c>
      <c r="Y16" s="24" t="s">
        <v>55</v>
      </c>
      <c r="Z16" s="16" t="str">
        <f t="shared" si="4"/>
        <v>S1</v>
      </c>
      <c r="AA16" s="25"/>
      <c r="AB16" s="16" t="str">
        <f t="shared" si="5"/>
        <v>DI ISI</v>
      </c>
      <c r="AC16" s="25"/>
      <c r="AD16" s="26" t="str">
        <f t="shared" si="7"/>
        <v>DI ISI</v>
      </c>
      <c r="AE16" s="24"/>
      <c r="AF16" s="27" t="str">
        <f t="shared" si="8"/>
        <v>DI ISI</v>
      </c>
      <c r="AG16" s="25"/>
      <c r="AH16" s="27" t="str">
        <f t="shared" si="9"/>
        <v>DI ISI</v>
      </c>
      <c r="AI16" s="24"/>
      <c r="AJ16" s="27" t="str">
        <f t="shared" si="10"/>
        <v>DI ISI</v>
      </c>
      <c r="AK16" s="35" t="s">
        <v>48</v>
      </c>
      <c r="AL16" s="24" t="s">
        <v>48</v>
      </c>
      <c r="AM16" s="27" t="str">
        <f t="shared" si="11"/>
        <v>TK</v>
      </c>
      <c r="AN16" s="16" t="s">
        <v>68</v>
      </c>
      <c r="AO16" s="22" t="s">
        <v>69</v>
      </c>
      <c r="AP16" s="30">
        <v>4</v>
      </c>
      <c r="AQ16" s="30">
        <v>1</v>
      </c>
      <c r="AR16" s="22" t="s">
        <v>70</v>
      </c>
      <c r="AS16" s="31" t="s">
        <v>185</v>
      </c>
      <c r="AT16" s="31"/>
      <c r="AU16" s="31" t="s">
        <v>186</v>
      </c>
      <c r="AV16" s="31"/>
      <c r="AW16" s="13"/>
      <c r="AX16" s="16">
        <v>2019</v>
      </c>
      <c r="AY16" s="33" t="s">
        <v>187</v>
      </c>
    </row>
    <row r="17" spans="1:51" ht="15.75" x14ac:dyDescent="0.25">
      <c r="A17" s="13">
        <f>IF(D17="","",COUNTA($D$4:D17))</f>
        <v>14</v>
      </c>
      <c r="B17" s="28"/>
      <c r="C17" s="13"/>
      <c r="D17" s="15" t="s">
        <v>188</v>
      </c>
      <c r="E17" s="16" t="s">
        <v>44</v>
      </c>
      <c r="F17" s="16" t="s">
        <v>45</v>
      </c>
      <c r="G17" s="17">
        <v>41361</v>
      </c>
      <c r="H17" s="18">
        <f>DATEDIF(G17,[1]PETUNJUK!$H$10,"y")</f>
        <v>5</v>
      </c>
      <c r="I17" s="18">
        <f t="shared" si="6"/>
        <v>5</v>
      </c>
      <c r="J17" s="19" t="s">
        <v>191</v>
      </c>
      <c r="K17" s="22" t="s">
        <v>189</v>
      </c>
      <c r="L17" s="19" t="s">
        <v>192</v>
      </c>
      <c r="M17" s="20">
        <v>31602</v>
      </c>
      <c r="N17" s="22" t="s">
        <v>190</v>
      </c>
      <c r="O17" s="19" t="s">
        <v>193</v>
      </c>
      <c r="P17" s="20">
        <v>32240</v>
      </c>
      <c r="Q17" s="21" t="s">
        <v>53</v>
      </c>
      <c r="R17" s="22" t="str">
        <f t="shared" si="1"/>
        <v>Peg.Swasta</v>
      </c>
      <c r="S17" s="21" t="s">
        <v>47</v>
      </c>
      <c r="T17" s="22" t="str">
        <f t="shared" si="2"/>
        <v>Tdk Bekerja</v>
      </c>
      <c r="U17" s="23"/>
      <c r="V17" s="23"/>
      <c r="W17" s="24" t="s">
        <v>48</v>
      </c>
      <c r="X17" s="16" t="str">
        <f t="shared" si="3"/>
        <v>&lt;=SLTP</v>
      </c>
      <c r="Y17" s="24" t="s">
        <v>48</v>
      </c>
      <c r="Z17" s="16" t="str">
        <f t="shared" si="4"/>
        <v>&lt;=SLTP</v>
      </c>
      <c r="AA17" s="25"/>
      <c r="AB17" s="16" t="str">
        <f t="shared" si="5"/>
        <v>DI ISI</v>
      </c>
      <c r="AC17" s="25"/>
      <c r="AD17" s="26" t="str">
        <f t="shared" si="7"/>
        <v>DI ISI</v>
      </c>
      <c r="AE17" s="24"/>
      <c r="AF17" s="27" t="str">
        <f t="shared" si="8"/>
        <v>DI ISI</v>
      </c>
      <c r="AG17" s="25"/>
      <c r="AH17" s="27" t="str">
        <f t="shared" si="9"/>
        <v>DI ISI</v>
      </c>
      <c r="AI17" s="24"/>
      <c r="AJ17" s="27" t="str">
        <f t="shared" si="10"/>
        <v>DI ISI</v>
      </c>
      <c r="AK17" s="35" t="s">
        <v>80</v>
      </c>
      <c r="AL17" s="24" t="s">
        <v>48</v>
      </c>
      <c r="AM17" s="27" t="str">
        <f t="shared" si="11"/>
        <v>TK</v>
      </c>
      <c r="AN17" s="16" t="s">
        <v>68</v>
      </c>
      <c r="AO17" s="22" t="s">
        <v>194</v>
      </c>
      <c r="AP17" s="30">
        <v>31</v>
      </c>
      <c r="AQ17" s="30">
        <v>5</v>
      </c>
      <c r="AR17" s="22" t="s">
        <v>70</v>
      </c>
      <c r="AS17" s="31" t="s">
        <v>195</v>
      </c>
      <c r="AT17" s="31"/>
      <c r="AU17" s="31" t="s">
        <v>196</v>
      </c>
      <c r="AV17" s="31"/>
      <c r="AW17" s="13"/>
      <c r="AX17" s="16">
        <v>2019</v>
      </c>
      <c r="AY17" s="33" t="s">
        <v>197</v>
      </c>
    </row>
    <row r="18" spans="1:51" ht="15.75" x14ac:dyDescent="0.25">
      <c r="A18" s="13">
        <f>IF(D18="","",COUNTA($D$4:D18))</f>
        <v>15</v>
      </c>
      <c r="B18" s="28"/>
      <c r="C18" s="13"/>
      <c r="D18" s="15" t="s">
        <v>198</v>
      </c>
      <c r="E18" s="16" t="s">
        <v>52</v>
      </c>
      <c r="F18" s="16" t="s">
        <v>45</v>
      </c>
      <c r="G18" s="17">
        <v>41297</v>
      </c>
      <c r="H18" s="18">
        <f>DATEDIF(G18,[1]PETUNJUK!$H$10,"y")</f>
        <v>6</v>
      </c>
      <c r="I18" s="18">
        <f t="shared" si="6"/>
        <v>6</v>
      </c>
      <c r="J18" s="19" t="s">
        <v>201</v>
      </c>
      <c r="K18" s="22" t="s">
        <v>199</v>
      </c>
      <c r="L18" s="19" t="s">
        <v>202</v>
      </c>
      <c r="M18" s="20">
        <v>29737</v>
      </c>
      <c r="N18" s="22" t="s">
        <v>200</v>
      </c>
      <c r="O18" s="19" t="s">
        <v>203</v>
      </c>
      <c r="P18" s="20">
        <v>30929</v>
      </c>
      <c r="Q18" s="21" t="s">
        <v>53</v>
      </c>
      <c r="R18" s="22" t="str">
        <f t="shared" si="1"/>
        <v>Peg.Swasta</v>
      </c>
      <c r="S18" s="21" t="s">
        <v>47</v>
      </c>
      <c r="T18" s="22" t="str">
        <f t="shared" si="2"/>
        <v>Tdk Bekerja</v>
      </c>
      <c r="U18" s="23"/>
      <c r="V18" s="23"/>
      <c r="W18" s="24" t="s">
        <v>50</v>
      </c>
      <c r="X18" s="16" t="str">
        <f t="shared" si="3"/>
        <v>SLTA</v>
      </c>
      <c r="Y18" s="24" t="s">
        <v>50</v>
      </c>
      <c r="Z18" s="16" t="str">
        <f t="shared" si="4"/>
        <v>SLTA</v>
      </c>
      <c r="AA18" s="25"/>
      <c r="AB18" s="16" t="str">
        <f t="shared" si="5"/>
        <v>DI ISI</v>
      </c>
      <c r="AC18" s="25"/>
      <c r="AD18" s="26" t="str">
        <f t="shared" si="7"/>
        <v>DI ISI</v>
      </c>
      <c r="AE18" s="24"/>
      <c r="AF18" s="27" t="str">
        <f t="shared" si="8"/>
        <v>DI ISI</v>
      </c>
      <c r="AG18" s="25"/>
      <c r="AH18" s="27" t="str">
        <f t="shared" si="9"/>
        <v>DI ISI</v>
      </c>
      <c r="AI18" s="24"/>
      <c r="AJ18" s="27" t="str">
        <f t="shared" si="10"/>
        <v>DI ISI</v>
      </c>
      <c r="AK18" s="35" t="s">
        <v>48</v>
      </c>
      <c r="AL18" s="24" t="s">
        <v>48</v>
      </c>
      <c r="AM18" s="27" t="str">
        <f t="shared" si="11"/>
        <v>TK</v>
      </c>
      <c r="AN18" s="16" t="s">
        <v>68</v>
      </c>
      <c r="AO18" s="22" t="s">
        <v>204</v>
      </c>
      <c r="AP18" s="30">
        <v>57</v>
      </c>
      <c r="AQ18" s="30">
        <v>8</v>
      </c>
      <c r="AR18" s="22" t="s">
        <v>103</v>
      </c>
      <c r="AS18" s="31" t="s">
        <v>205</v>
      </c>
      <c r="AT18" s="31"/>
      <c r="AU18" s="31" t="s">
        <v>206</v>
      </c>
      <c r="AV18" s="31"/>
      <c r="AW18" s="13"/>
      <c r="AX18" s="16">
        <v>2019</v>
      </c>
      <c r="AY18" s="33" t="s">
        <v>207</v>
      </c>
    </row>
    <row r="19" spans="1:51" ht="15.75" x14ac:dyDescent="0.25">
      <c r="A19" s="13">
        <f>IF(D19="","",COUNTA($D$4:D19))</f>
        <v>16</v>
      </c>
      <c r="B19" s="28"/>
      <c r="C19" s="13"/>
      <c r="D19" s="15" t="s">
        <v>208</v>
      </c>
      <c r="E19" s="16" t="s">
        <v>44</v>
      </c>
      <c r="F19" s="16" t="s">
        <v>45</v>
      </c>
      <c r="G19" s="17">
        <v>41312</v>
      </c>
      <c r="H19" s="18">
        <f>DATEDIF(G19,[1]PETUNJUK!$H$10,"y")</f>
        <v>6</v>
      </c>
      <c r="I19" s="18">
        <f t="shared" si="6"/>
        <v>6</v>
      </c>
      <c r="J19" s="19" t="s">
        <v>211</v>
      </c>
      <c r="K19" s="22" t="s">
        <v>209</v>
      </c>
      <c r="L19" s="19" t="s">
        <v>212</v>
      </c>
      <c r="M19" s="20">
        <v>31152</v>
      </c>
      <c r="N19" s="22" t="s">
        <v>210</v>
      </c>
      <c r="O19" s="19" t="s">
        <v>213</v>
      </c>
      <c r="P19" s="20">
        <v>34216</v>
      </c>
      <c r="Q19" s="21" t="s">
        <v>57</v>
      </c>
      <c r="R19" s="22" t="str">
        <f t="shared" si="1"/>
        <v>Angkutan</v>
      </c>
      <c r="S19" s="21" t="s">
        <v>47</v>
      </c>
      <c r="T19" s="22" t="str">
        <f t="shared" si="2"/>
        <v>Tdk Bekerja</v>
      </c>
      <c r="U19" s="23"/>
      <c r="V19" s="23"/>
      <c r="W19" s="24" t="s">
        <v>48</v>
      </c>
      <c r="X19" s="16" t="str">
        <f t="shared" si="3"/>
        <v>&lt;=SLTP</v>
      </c>
      <c r="Y19" s="24" t="s">
        <v>50</v>
      </c>
      <c r="Z19" s="16" t="str">
        <f t="shared" si="4"/>
        <v>SLTA</v>
      </c>
      <c r="AA19" s="25"/>
      <c r="AB19" s="16" t="str">
        <f t="shared" si="5"/>
        <v>DI ISI</v>
      </c>
      <c r="AC19" s="25"/>
      <c r="AD19" s="26" t="str">
        <f t="shared" si="7"/>
        <v>DI ISI</v>
      </c>
      <c r="AE19" s="24"/>
      <c r="AF19" s="27" t="str">
        <f t="shared" si="8"/>
        <v>DI ISI</v>
      </c>
      <c r="AG19" s="25"/>
      <c r="AH19" s="27" t="str">
        <f t="shared" si="9"/>
        <v>DI ISI</v>
      </c>
      <c r="AI19" s="24"/>
      <c r="AJ19" s="27" t="str">
        <f t="shared" si="10"/>
        <v>DI ISI</v>
      </c>
      <c r="AK19" s="35" t="s">
        <v>80</v>
      </c>
      <c r="AL19" s="24" t="s">
        <v>48</v>
      </c>
      <c r="AM19" s="27" t="str">
        <f t="shared" si="11"/>
        <v>TK</v>
      </c>
      <c r="AN19" s="22" t="s">
        <v>68</v>
      </c>
      <c r="AO19" s="22" t="s">
        <v>204</v>
      </c>
      <c r="AP19" s="30">
        <v>50</v>
      </c>
      <c r="AQ19" s="30">
        <v>7</v>
      </c>
      <c r="AR19" s="22" t="s">
        <v>103</v>
      </c>
      <c r="AS19" s="31" t="s">
        <v>214</v>
      </c>
      <c r="AT19" s="31"/>
      <c r="AU19" s="31" t="s">
        <v>216</v>
      </c>
      <c r="AV19" s="31"/>
      <c r="AW19" s="13"/>
      <c r="AX19" s="16">
        <v>2019</v>
      </c>
      <c r="AY19" s="33" t="s">
        <v>215</v>
      </c>
    </row>
    <row r="20" spans="1:51" ht="15.75" x14ac:dyDescent="0.25">
      <c r="A20" s="13">
        <f>IF(D20="","",COUNTA($D$4:D20))</f>
        <v>17</v>
      </c>
      <c r="B20" s="28"/>
      <c r="C20" s="13"/>
      <c r="D20" s="15" t="s">
        <v>217</v>
      </c>
      <c r="E20" s="16" t="s">
        <v>44</v>
      </c>
      <c r="F20" s="16" t="s">
        <v>45</v>
      </c>
      <c r="G20" s="17">
        <v>41199</v>
      </c>
      <c r="H20" s="18">
        <f>DATEDIF(G20,[1]PETUNJUK!$H$10,"y")</f>
        <v>6</v>
      </c>
      <c r="I20" s="18">
        <f t="shared" si="6"/>
        <v>6</v>
      </c>
      <c r="J20" s="19" t="s">
        <v>220</v>
      </c>
      <c r="K20" s="22" t="s">
        <v>218</v>
      </c>
      <c r="L20" s="19" t="s">
        <v>221</v>
      </c>
      <c r="M20" s="20">
        <v>30408</v>
      </c>
      <c r="N20" s="22" t="s">
        <v>219</v>
      </c>
      <c r="O20" s="19" t="s">
        <v>222</v>
      </c>
      <c r="P20" s="20">
        <v>32937</v>
      </c>
      <c r="Q20" s="21" t="s">
        <v>57</v>
      </c>
      <c r="R20" s="22" t="str">
        <f t="shared" si="1"/>
        <v>Angkutan</v>
      </c>
      <c r="S20" s="21" t="s">
        <v>47</v>
      </c>
      <c r="T20" s="22" t="str">
        <f t="shared" si="2"/>
        <v>Tdk Bekerja</v>
      </c>
      <c r="U20" s="23"/>
      <c r="V20" s="23"/>
      <c r="W20" s="24" t="s">
        <v>48</v>
      </c>
      <c r="X20" s="16" t="str">
        <f t="shared" si="3"/>
        <v>&lt;=SLTP</v>
      </c>
      <c r="Y20" s="24" t="s">
        <v>48</v>
      </c>
      <c r="Z20" s="16" t="str">
        <f t="shared" si="4"/>
        <v>&lt;=SLTP</v>
      </c>
      <c r="AA20" s="25"/>
      <c r="AB20" s="16" t="str">
        <f t="shared" si="5"/>
        <v>DI ISI</v>
      </c>
      <c r="AC20" s="25"/>
      <c r="AD20" s="26" t="str">
        <f t="shared" si="7"/>
        <v>DI ISI</v>
      </c>
      <c r="AE20" s="24"/>
      <c r="AF20" s="27" t="str">
        <f t="shared" si="8"/>
        <v>DI ISI</v>
      </c>
      <c r="AG20" s="25"/>
      <c r="AH20" s="27" t="str">
        <f t="shared" si="9"/>
        <v>DI ISI</v>
      </c>
      <c r="AI20" s="24"/>
      <c r="AJ20" s="27" t="str">
        <f t="shared" si="10"/>
        <v>DI ISI</v>
      </c>
      <c r="AK20" s="35" t="s">
        <v>48</v>
      </c>
      <c r="AL20" s="24" t="s">
        <v>48</v>
      </c>
      <c r="AM20" s="27" t="str">
        <f t="shared" si="11"/>
        <v>TK</v>
      </c>
      <c r="AN20" s="22" t="s">
        <v>68</v>
      </c>
      <c r="AO20" s="22" t="s">
        <v>102</v>
      </c>
      <c r="AP20" s="30">
        <v>20</v>
      </c>
      <c r="AQ20" s="30">
        <v>4</v>
      </c>
      <c r="AR20" s="22" t="s">
        <v>103</v>
      </c>
      <c r="AS20" s="31" t="s">
        <v>223</v>
      </c>
      <c r="AT20" s="31"/>
      <c r="AU20" s="31"/>
      <c r="AV20" s="31"/>
      <c r="AW20" s="13"/>
      <c r="AX20" s="16">
        <v>2019</v>
      </c>
      <c r="AY20" s="33" t="s">
        <v>224</v>
      </c>
    </row>
    <row r="21" spans="1:51" ht="15.75" x14ac:dyDescent="0.25">
      <c r="A21" s="13">
        <f>IF(D21="","",COUNTA($D$4:D21))</f>
        <v>18</v>
      </c>
      <c r="B21" s="28"/>
      <c r="C21" s="13"/>
      <c r="D21" s="15" t="s">
        <v>225</v>
      </c>
      <c r="E21" s="16" t="s">
        <v>52</v>
      </c>
      <c r="F21" s="16" t="s">
        <v>45</v>
      </c>
      <c r="G21" s="17">
        <v>41190</v>
      </c>
      <c r="H21" s="18">
        <f>DATEDIF(G21,[1]PETUNJUK!$H$10,"y")</f>
        <v>6</v>
      </c>
      <c r="I21" s="18">
        <f t="shared" si="6"/>
        <v>6</v>
      </c>
      <c r="J21" s="19" t="s">
        <v>228</v>
      </c>
      <c r="K21" s="22" t="s">
        <v>226</v>
      </c>
      <c r="L21" s="19" t="s">
        <v>229</v>
      </c>
      <c r="M21" s="20">
        <v>31507</v>
      </c>
      <c r="N21" s="22" t="s">
        <v>227</v>
      </c>
      <c r="O21" s="19" t="s">
        <v>230</v>
      </c>
      <c r="P21" s="20">
        <v>32995</v>
      </c>
      <c r="Q21" s="21" t="s">
        <v>46</v>
      </c>
      <c r="R21" s="22" t="str">
        <f t="shared" si="1"/>
        <v>Pengusaha/Wiraswasta</v>
      </c>
      <c r="S21" s="21" t="s">
        <v>56</v>
      </c>
      <c r="T21" s="22" t="str">
        <f t="shared" si="2"/>
        <v>Pedagang</v>
      </c>
      <c r="U21" s="23"/>
      <c r="V21" s="23"/>
      <c r="W21" s="24" t="s">
        <v>50</v>
      </c>
      <c r="X21" s="16" t="str">
        <f t="shared" si="3"/>
        <v>SLTA</v>
      </c>
      <c r="Y21" s="24" t="s">
        <v>50</v>
      </c>
      <c r="Z21" s="16" t="str">
        <f t="shared" si="4"/>
        <v>SLTA</v>
      </c>
      <c r="AA21" s="25"/>
      <c r="AB21" s="16" t="str">
        <f t="shared" si="5"/>
        <v>DI ISI</v>
      </c>
      <c r="AC21" s="25"/>
      <c r="AD21" s="26" t="str">
        <f t="shared" si="7"/>
        <v>DI ISI</v>
      </c>
      <c r="AE21" s="24"/>
      <c r="AF21" s="27" t="str">
        <f t="shared" si="8"/>
        <v>DI ISI</v>
      </c>
      <c r="AG21" s="25"/>
      <c r="AH21" s="27" t="str">
        <f t="shared" si="9"/>
        <v>DI ISI</v>
      </c>
      <c r="AI21" s="24"/>
      <c r="AJ21" s="27" t="str">
        <f t="shared" si="10"/>
        <v>DI ISI</v>
      </c>
      <c r="AK21" s="35" t="s">
        <v>48</v>
      </c>
      <c r="AL21" s="24" t="s">
        <v>48</v>
      </c>
      <c r="AM21" s="27" t="str">
        <f t="shared" si="11"/>
        <v>TK</v>
      </c>
      <c r="AN21" s="22" t="s">
        <v>68</v>
      </c>
      <c r="AO21" s="22" t="s">
        <v>69</v>
      </c>
      <c r="AP21" s="30">
        <v>3</v>
      </c>
      <c r="AQ21" s="30">
        <v>1</v>
      </c>
      <c r="AR21" s="22" t="s">
        <v>70</v>
      </c>
      <c r="AS21" s="31" t="s">
        <v>231</v>
      </c>
      <c r="AT21" s="31"/>
      <c r="AU21" s="31" t="s">
        <v>232</v>
      </c>
      <c r="AV21" s="31"/>
      <c r="AW21" s="13"/>
      <c r="AX21" s="16">
        <v>2019</v>
      </c>
      <c r="AY21" s="33" t="s">
        <v>134</v>
      </c>
    </row>
    <row r="22" spans="1:51" ht="15.75" x14ac:dyDescent="0.25">
      <c r="A22" s="13">
        <f>IF(D22="","",COUNTA($D$4:D22))</f>
        <v>19</v>
      </c>
      <c r="B22" s="28"/>
      <c r="C22" s="13"/>
      <c r="D22" s="15" t="s">
        <v>233</v>
      </c>
      <c r="E22" s="16" t="s">
        <v>44</v>
      </c>
      <c r="F22" s="16" t="s">
        <v>45</v>
      </c>
      <c r="G22" s="17">
        <v>41490</v>
      </c>
      <c r="H22" s="18">
        <f>DATEDIF(G22,[1]PETUNJUK!$H$10,"y")</f>
        <v>5</v>
      </c>
      <c r="I22" s="18">
        <f t="shared" si="6"/>
        <v>5</v>
      </c>
      <c r="J22" s="19" t="s">
        <v>236</v>
      </c>
      <c r="K22" s="22" t="s">
        <v>234</v>
      </c>
      <c r="L22" s="19" t="s">
        <v>237</v>
      </c>
      <c r="M22" s="20">
        <v>31903</v>
      </c>
      <c r="N22" s="22" t="s">
        <v>235</v>
      </c>
      <c r="O22" s="19" t="s">
        <v>238</v>
      </c>
      <c r="P22" s="20">
        <v>33058</v>
      </c>
      <c r="Q22" s="21" t="s">
        <v>242</v>
      </c>
      <c r="R22" s="22" t="str">
        <f t="shared" si="1"/>
        <v>Dokter/Sejenis</v>
      </c>
      <c r="S22" s="21" t="s">
        <v>242</v>
      </c>
      <c r="T22" s="22" t="str">
        <f t="shared" si="2"/>
        <v>Dokter/Sejenis</v>
      </c>
      <c r="U22" s="23"/>
      <c r="V22" s="23"/>
      <c r="W22" s="24" t="s">
        <v>54</v>
      </c>
      <c r="X22" s="16" t="str">
        <f t="shared" si="3"/>
        <v>D3</v>
      </c>
      <c r="Y22" s="24" t="s">
        <v>54</v>
      </c>
      <c r="Z22" s="16" t="str">
        <f t="shared" si="4"/>
        <v>D3</v>
      </c>
      <c r="AA22" s="25"/>
      <c r="AB22" s="16" t="str">
        <f t="shared" si="5"/>
        <v>DI ISI</v>
      </c>
      <c r="AC22" s="25"/>
      <c r="AD22" s="26" t="str">
        <f t="shared" si="7"/>
        <v>DI ISI</v>
      </c>
      <c r="AE22" s="24"/>
      <c r="AF22" s="27" t="str">
        <f t="shared" si="8"/>
        <v>DI ISI</v>
      </c>
      <c r="AG22" s="25"/>
      <c r="AH22" s="27" t="str">
        <f t="shared" si="9"/>
        <v>DI ISI</v>
      </c>
      <c r="AI22" s="24"/>
      <c r="AJ22" s="27" t="str">
        <f t="shared" si="10"/>
        <v>DI ISI</v>
      </c>
      <c r="AK22" s="35" t="s">
        <v>80</v>
      </c>
      <c r="AL22" s="24" t="s">
        <v>48</v>
      </c>
      <c r="AM22" s="27" t="str">
        <f t="shared" si="11"/>
        <v>TK</v>
      </c>
      <c r="AN22" s="22" t="s">
        <v>68</v>
      </c>
      <c r="AO22" s="22" t="s">
        <v>81</v>
      </c>
      <c r="AP22" s="30">
        <v>5</v>
      </c>
      <c r="AQ22" s="30">
        <v>1</v>
      </c>
      <c r="AR22" s="22" t="s">
        <v>82</v>
      </c>
      <c r="AS22" s="31" t="s">
        <v>239</v>
      </c>
      <c r="AT22" s="31"/>
      <c r="AU22" s="31" t="s">
        <v>241</v>
      </c>
      <c r="AV22" s="31"/>
      <c r="AW22" s="13"/>
      <c r="AX22" s="16">
        <v>2019</v>
      </c>
      <c r="AY22" s="33" t="s">
        <v>240</v>
      </c>
    </row>
    <row r="23" spans="1:51" ht="15.75" x14ac:dyDescent="0.25">
      <c r="A23" s="13">
        <f>IF(D23="","",COUNTA($D$4:D23))</f>
        <v>20</v>
      </c>
      <c r="B23" s="28"/>
      <c r="C23" s="13"/>
      <c r="D23" s="15" t="s">
        <v>243</v>
      </c>
      <c r="E23" s="16" t="s">
        <v>44</v>
      </c>
      <c r="F23" s="16" t="s">
        <v>45</v>
      </c>
      <c r="G23" s="17">
        <v>41129</v>
      </c>
      <c r="H23" s="18">
        <f>DATEDIF(G23,[1]PETUNJUK!$H$10,"y")</f>
        <v>6</v>
      </c>
      <c r="I23" s="18">
        <f t="shared" si="6"/>
        <v>6</v>
      </c>
      <c r="J23" s="19" t="s">
        <v>246</v>
      </c>
      <c r="K23" s="22" t="s">
        <v>244</v>
      </c>
      <c r="L23" s="19" t="s">
        <v>247</v>
      </c>
      <c r="M23" s="20">
        <v>30465</v>
      </c>
      <c r="N23" s="22" t="s">
        <v>245</v>
      </c>
      <c r="O23" s="19" t="s">
        <v>248</v>
      </c>
      <c r="P23" s="20">
        <v>30475</v>
      </c>
      <c r="Q23" s="21" t="s">
        <v>46</v>
      </c>
      <c r="R23" s="22" t="str">
        <f t="shared" si="1"/>
        <v>Pengusaha/Wiraswasta</v>
      </c>
      <c r="S23" s="21" t="s">
        <v>47</v>
      </c>
      <c r="T23" s="22" t="str">
        <f t="shared" si="2"/>
        <v>Tdk Bekerja</v>
      </c>
      <c r="U23" s="23"/>
      <c r="V23" s="23"/>
      <c r="W23" s="24" t="s">
        <v>48</v>
      </c>
      <c r="X23" s="16" t="str">
        <f t="shared" si="3"/>
        <v>&lt;=SLTP</v>
      </c>
      <c r="Y23" s="24" t="s">
        <v>48</v>
      </c>
      <c r="Z23" s="16" t="str">
        <f t="shared" si="4"/>
        <v>&lt;=SLTP</v>
      </c>
      <c r="AA23" s="25"/>
      <c r="AB23" s="16" t="str">
        <f t="shared" si="5"/>
        <v>DI ISI</v>
      </c>
      <c r="AC23" s="25"/>
      <c r="AD23" s="26" t="str">
        <f t="shared" si="7"/>
        <v>DI ISI</v>
      </c>
      <c r="AE23" s="24"/>
      <c r="AF23" s="27" t="str">
        <f t="shared" si="8"/>
        <v>DI ISI</v>
      </c>
      <c r="AG23" s="25"/>
      <c r="AH23" s="27" t="str">
        <f t="shared" si="9"/>
        <v>DI ISI</v>
      </c>
      <c r="AI23" s="24"/>
      <c r="AJ23" s="27" t="str">
        <f t="shared" si="10"/>
        <v>DI ISI</v>
      </c>
      <c r="AK23" s="35" t="s">
        <v>48</v>
      </c>
      <c r="AL23" s="24" t="s">
        <v>48</v>
      </c>
      <c r="AM23" s="27" t="str">
        <f t="shared" si="11"/>
        <v>TK</v>
      </c>
      <c r="AN23" s="22" t="s">
        <v>68</v>
      </c>
      <c r="AO23" s="22" t="s">
        <v>168</v>
      </c>
      <c r="AP23" s="30">
        <v>45</v>
      </c>
      <c r="AQ23" s="30">
        <v>6</v>
      </c>
      <c r="AR23" s="22" t="s">
        <v>103</v>
      </c>
      <c r="AS23" s="31" t="s">
        <v>249</v>
      </c>
      <c r="AT23" s="31"/>
      <c r="AU23" s="31" t="s">
        <v>251</v>
      </c>
      <c r="AV23" s="31"/>
      <c r="AW23" s="13"/>
      <c r="AX23" s="16">
        <v>2019</v>
      </c>
      <c r="AY23" s="33" t="s">
        <v>250</v>
      </c>
    </row>
    <row r="24" spans="1:51" ht="15.75" x14ac:dyDescent="0.25">
      <c r="A24" s="13">
        <f>IF(D24="","",COUNTA($D$4:D24))</f>
        <v>21</v>
      </c>
      <c r="B24" s="28"/>
      <c r="C24" s="13"/>
      <c r="D24" s="15" t="s">
        <v>252</v>
      </c>
      <c r="E24" s="16" t="s">
        <v>52</v>
      </c>
      <c r="F24" s="16" t="s">
        <v>45</v>
      </c>
      <c r="G24" s="17">
        <v>41166</v>
      </c>
      <c r="H24" s="18">
        <f>DATEDIF(G24,[1]PETUNJUK!$H$10,"y")</f>
        <v>6</v>
      </c>
      <c r="I24" s="18">
        <f t="shared" si="6"/>
        <v>6</v>
      </c>
      <c r="J24" s="19" t="s">
        <v>255</v>
      </c>
      <c r="K24" s="22" t="s">
        <v>253</v>
      </c>
      <c r="L24" s="19" t="s">
        <v>256</v>
      </c>
      <c r="M24" s="20">
        <v>29354</v>
      </c>
      <c r="N24" s="22" t="s">
        <v>254</v>
      </c>
      <c r="O24" s="19" t="s">
        <v>257</v>
      </c>
      <c r="P24" s="20">
        <v>30480</v>
      </c>
      <c r="Q24" s="21" t="s">
        <v>53</v>
      </c>
      <c r="R24" s="22" t="str">
        <f t="shared" si="1"/>
        <v>Peg.Swasta</v>
      </c>
      <c r="S24" s="21" t="s">
        <v>53</v>
      </c>
      <c r="T24" s="22" t="str">
        <f t="shared" si="2"/>
        <v>Peg.Swasta</v>
      </c>
      <c r="U24" s="23"/>
      <c r="V24" s="23"/>
      <c r="W24" s="24" t="s">
        <v>48</v>
      </c>
      <c r="X24" s="16" t="str">
        <f t="shared" si="3"/>
        <v>&lt;=SLTP</v>
      </c>
      <c r="Y24" s="24" t="s">
        <v>50</v>
      </c>
      <c r="Z24" s="16" t="str">
        <f t="shared" si="4"/>
        <v>SLTA</v>
      </c>
      <c r="AA24" s="25"/>
      <c r="AB24" s="16" t="str">
        <f t="shared" si="5"/>
        <v>DI ISI</v>
      </c>
      <c r="AC24" s="25"/>
      <c r="AD24" s="26" t="str">
        <f t="shared" si="7"/>
        <v>DI ISI</v>
      </c>
      <c r="AE24" s="24"/>
      <c r="AF24" s="27" t="str">
        <f t="shared" si="8"/>
        <v>DI ISI</v>
      </c>
      <c r="AG24" s="25"/>
      <c r="AH24" s="27" t="str">
        <f t="shared" si="9"/>
        <v>DI ISI</v>
      </c>
      <c r="AI24" s="24"/>
      <c r="AJ24" s="27" t="str">
        <f t="shared" si="10"/>
        <v>DI ISI</v>
      </c>
      <c r="AK24" s="35" t="s">
        <v>48</v>
      </c>
      <c r="AL24" s="24" t="s">
        <v>48</v>
      </c>
      <c r="AM24" s="27" t="str">
        <f t="shared" si="11"/>
        <v>TK</v>
      </c>
      <c r="AN24" s="22" t="s">
        <v>68</v>
      </c>
      <c r="AO24" s="22" t="s">
        <v>81</v>
      </c>
      <c r="AP24" s="30">
        <v>3</v>
      </c>
      <c r="AQ24" s="30">
        <v>1</v>
      </c>
      <c r="AR24" s="22" t="s">
        <v>82</v>
      </c>
      <c r="AS24" s="31" t="s">
        <v>258</v>
      </c>
      <c r="AT24" s="31"/>
      <c r="AU24" s="31" t="s">
        <v>259</v>
      </c>
      <c r="AV24" s="31"/>
      <c r="AW24" s="13"/>
      <c r="AX24" s="16">
        <v>2019</v>
      </c>
      <c r="AY24" s="33" t="s">
        <v>152</v>
      </c>
    </row>
    <row r="25" spans="1:51" ht="15.75" x14ac:dyDescent="0.25">
      <c r="A25" s="13">
        <f>IF(D25="","",COUNTA($D$4:D25))</f>
        <v>22</v>
      </c>
      <c r="B25" s="28"/>
      <c r="C25" s="13"/>
      <c r="D25" s="15" t="s">
        <v>260</v>
      </c>
      <c r="E25" s="16" t="s">
        <v>44</v>
      </c>
      <c r="F25" s="16" t="s">
        <v>261</v>
      </c>
      <c r="G25" s="17">
        <v>41204</v>
      </c>
      <c r="H25" s="18">
        <f>DATEDIF(G25,[1]PETUNJUK!$H$10,"y")</f>
        <v>6</v>
      </c>
      <c r="I25" s="18">
        <f t="shared" si="6"/>
        <v>6</v>
      </c>
      <c r="J25" s="19"/>
      <c r="K25" s="22" t="s">
        <v>262</v>
      </c>
      <c r="L25" s="19"/>
      <c r="M25" s="20"/>
      <c r="N25" s="22" t="s">
        <v>263</v>
      </c>
      <c r="O25" s="19"/>
      <c r="P25" s="20"/>
      <c r="Q25" s="21" t="s">
        <v>57</v>
      </c>
      <c r="R25" s="22" t="str">
        <f t="shared" si="1"/>
        <v>Angkutan</v>
      </c>
      <c r="S25" s="21" t="s">
        <v>47</v>
      </c>
      <c r="T25" s="22" t="str">
        <f t="shared" si="2"/>
        <v>Tdk Bekerja</v>
      </c>
      <c r="U25" s="23"/>
      <c r="V25" s="23"/>
      <c r="W25" s="24"/>
      <c r="X25" s="16" t="str">
        <f t="shared" si="3"/>
        <v>DI ISI</v>
      </c>
      <c r="Y25" s="24"/>
      <c r="Z25" s="16" t="str">
        <f t="shared" si="4"/>
        <v>DI ISI</v>
      </c>
      <c r="AA25" s="25"/>
      <c r="AB25" s="16" t="str">
        <f t="shared" si="5"/>
        <v>DI ISI</v>
      </c>
      <c r="AC25" s="25"/>
      <c r="AD25" s="26" t="str">
        <f t="shared" si="7"/>
        <v>DI ISI</v>
      </c>
      <c r="AE25" s="24"/>
      <c r="AF25" s="27" t="str">
        <f t="shared" si="8"/>
        <v>DI ISI</v>
      </c>
      <c r="AG25" s="25"/>
      <c r="AH25" s="27" t="str">
        <f t="shared" si="9"/>
        <v>DI ISI</v>
      </c>
      <c r="AI25" s="24"/>
      <c r="AJ25" s="27" t="str">
        <f t="shared" si="10"/>
        <v>DI ISI</v>
      </c>
      <c r="AK25" s="29"/>
      <c r="AL25" s="24" t="s">
        <v>48</v>
      </c>
      <c r="AM25" s="27" t="str">
        <f t="shared" si="11"/>
        <v>TK</v>
      </c>
      <c r="AN25" s="22" t="s">
        <v>68</v>
      </c>
      <c r="AO25" s="22"/>
      <c r="AP25" s="30"/>
      <c r="AQ25" s="30"/>
      <c r="AR25" s="22"/>
      <c r="AS25" s="31"/>
      <c r="AT25" s="31"/>
      <c r="AU25" s="31"/>
      <c r="AV25" s="31"/>
      <c r="AW25" s="13"/>
      <c r="AX25" s="16">
        <v>2019</v>
      </c>
      <c r="AY25" s="33" t="s">
        <v>264</v>
      </c>
    </row>
    <row r="26" spans="1:51" ht="15.75" x14ac:dyDescent="0.25">
      <c r="A26" s="13">
        <f>IF(D26="","",COUNTA($D$4:D26))</f>
        <v>23</v>
      </c>
      <c r="B26" s="28"/>
      <c r="C26" s="13"/>
      <c r="D26" s="15" t="s">
        <v>265</v>
      </c>
      <c r="E26" s="16" t="s">
        <v>44</v>
      </c>
      <c r="F26" s="16" t="s">
        <v>45</v>
      </c>
      <c r="G26" s="17">
        <v>41097</v>
      </c>
      <c r="H26" s="18">
        <f>DATEDIF(G26,[1]PETUNJUK!$H$10,"y")</f>
        <v>6</v>
      </c>
      <c r="I26" s="18">
        <f t="shared" si="6"/>
        <v>6</v>
      </c>
      <c r="J26" s="19" t="s">
        <v>268</v>
      </c>
      <c r="K26" s="22" t="s">
        <v>266</v>
      </c>
      <c r="L26" s="19" t="s">
        <v>269</v>
      </c>
      <c r="M26" s="20">
        <v>27514</v>
      </c>
      <c r="N26" s="22" t="s">
        <v>267</v>
      </c>
      <c r="O26" s="19" t="s">
        <v>270</v>
      </c>
      <c r="P26" s="20">
        <v>35343</v>
      </c>
      <c r="Q26" s="21" t="s">
        <v>53</v>
      </c>
      <c r="R26" s="22" t="str">
        <f t="shared" si="1"/>
        <v>Peg.Swasta</v>
      </c>
      <c r="S26" s="21" t="s">
        <v>53</v>
      </c>
      <c r="T26" s="22" t="str">
        <f t="shared" si="2"/>
        <v>Peg.Swasta</v>
      </c>
      <c r="U26" s="23"/>
      <c r="V26" s="23"/>
      <c r="W26" s="24" t="s">
        <v>48</v>
      </c>
      <c r="X26" s="16" t="str">
        <f t="shared" si="3"/>
        <v>&lt;=SLTP</v>
      </c>
      <c r="Y26" s="24" t="s">
        <v>50</v>
      </c>
      <c r="Z26" s="16" t="str">
        <f t="shared" si="4"/>
        <v>SLTA</v>
      </c>
      <c r="AA26" s="25"/>
      <c r="AB26" s="16" t="str">
        <f t="shared" si="5"/>
        <v>DI ISI</v>
      </c>
      <c r="AC26" s="25"/>
      <c r="AD26" s="26" t="str">
        <f t="shared" si="7"/>
        <v>DI ISI</v>
      </c>
      <c r="AE26" s="24"/>
      <c r="AF26" s="27" t="str">
        <f t="shared" si="8"/>
        <v>DI ISI</v>
      </c>
      <c r="AG26" s="25"/>
      <c r="AH26" s="27" t="str">
        <f t="shared" si="9"/>
        <v>DI ISI</v>
      </c>
      <c r="AI26" s="24"/>
      <c r="AJ26" s="27" t="str">
        <f t="shared" si="10"/>
        <v>DI ISI</v>
      </c>
      <c r="AK26" s="35" t="s">
        <v>80</v>
      </c>
      <c r="AL26" s="24" t="s">
        <v>50</v>
      </c>
      <c r="AM26" s="27" t="str">
        <f t="shared" si="11"/>
        <v>RA</v>
      </c>
      <c r="AN26" s="22" t="s">
        <v>60</v>
      </c>
      <c r="AO26" s="22" t="s">
        <v>168</v>
      </c>
      <c r="AP26" s="30">
        <v>43</v>
      </c>
      <c r="AQ26" s="30">
        <v>6</v>
      </c>
      <c r="AR26" s="22" t="s">
        <v>103</v>
      </c>
      <c r="AS26" s="31" t="s">
        <v>271</v>
      </c>
      <c r="AT26" s="31"/>
      <c r="AU26" s="31" t="s">
        <v>273</v>
      </c>
      <c r="AV26" s="31"/>
      <c r="AW26" s="13"/>
      <c r="AX26" s="16">
        <v>2019</v>
      </c>
      <c r="AY26" s="33" t="s">
        <v>272</v>
      </c>
    </row>
    <row r="27" spans="1:51" ht="15.75" x14ac:dyDescent="0.25">
      <c r="A27" s="13">
        <f>IF(D27="","",COUNTA($D$4:D27))</f>
        <v>24</v>
      </c>
      <c r="B27" s="28"/>
      <c r="C27" s="13"/>
      <c r="D27" s="15" t="s">
        <v>274</v>
      </c>
      <c r="E27" s="16" t="s">
        <v>44</v>
      </c>
      <c r="F27" s="16" t="s">
        <v>45</v>
      </c>
      <c r="G27" s="17">
        <v>41008</v>
      </c>
      <c r="H27" s="18">
        <f>DATEDIF(G27,[1]PETUNJUK!$H$10,"y")</f>
        <v>6</v>
      </c>
      <c r="I27" s="18">
        <f t="shared" si="6"/>
        <v>6</v>
      </c>
      <c r="J27" s="19" t="s">
        <v>277</v>
      </c>
      <c r="K27" s="22" t="s">
        <v>275</v>
      </c>
      <c r="L27" s="19" t="s">
        <v>278</v>
      </c>
      <c r="M27" s="20">
        <v>29316</v>
      </c>
      <c r="N27" s="22" t="s">
        <v>276</v>
      </c>
      <c r="O27" s="19" t="s">
        <v>279</v>
      </c>
      <c r="P27" s="20">
        <v>30931</v>
      </c>
      <c r="Q27" s="21" t="s">
        <v>46</v>
      </c>
      <c r="R27" s="22" t="str">
        <f t="shared" si="1"/>
        <v>Pengusaha/Wiraswasta</v>
      </c>
      <c r="S27" s="21" t="s">
        <v>47</v>
      </c>
      <c r="T27" s="22" t="str">
        <f t="shared" si="2"/>
        <v>Tdk Bekerja</v>
      </c>
      <c r="U27" s="23"/>
      <c r="V27" s="23"/>
      <c r="W27" s="24" t="s">
        <v>48</v>
      </c>
      <c r="X27" s="16" t="str">
        <f t="shared" si="3"/>
        <v>&lt;=SLTP</v>
      </c>
      <c r="Y27" s="24" t="s">
        <v>48</v>
      </c>
      <c r="Z27" s="16" t="str">
        <f t="shared" si="4"/>
        <v>&lt;=SLTP</v>
      </c>
      <c r="AA27" s="25"/>
      <c r="AB27" s="16" t="str">
        <f t="shared" si="5"/>
        <v>DI ISI</v>
      </c>
      <c r="AC27" s="25"/>
      <c r="AD27" s="26" t="str">
        <f t="shared" si="7"/>
        <v>DI ISI</v>
      </c>
      <c r="AE27" s="24"/>
      <c r="AF27" s="27" t="str">
        <f t="shared" si="8"/>
        <v>DI ISI</v>
      </c>
      <c r="AG27" s="25"/>
      <c r="AH27" s="27" t="str">
        <f t="shared" si="9"/>
        <v>DI ISI</v>
      </c>
      <c r="AI27" s="24"/>
      <c r="AJ27" s="27" t="str">
        <f t="shared" si="10"/>
        <v>DI ISI</v>
      </c>
      <c r="AK27" s="35" t="s">
        <v>50</v>
      </c>
      <c r="AL27" s="24" t="s">
        <v>48</v>
      </c>
      <c r="AM27" s="27" t="str">
        <f t="shared" si="11"/>
        <v>TK</v>
      </c>
      <c r="AN27" s="22" t="s">
        <v>68</v>
      </c>
      <c r="AO27" s="22" t="s">
        <v>204</v>
      </c>
      <c r="AP27" s="30">
        <v>56</v>
      </c>
      <c r="AQ27" s="30">
        <v>8</v>
      </c>
      <c r="AR27" s="22" t="s">
        <v>103</v>
      </c>
      <c r="AS27" s="31" t="s">
        <v>280</v>
      </c>
      <c r="AT27" s="31"/>
      <c r="AU27" s="31" t="s">
        <v>282</v>
      </c>
      <c r="AV27" s="31"/>
      <c r="AW27" s="13"/>
      <c r="AX27" s="16">
        <v>2019</v>
      </c>
      <c r="AY27" s="33" t="s">
        <v>281</v>
      </c>
    </row>
    <row r="28" spans="1:51" ht="15.75" x14ac:dyDescent="0.25">
      <c r="A28" s="13">
        <f>IF(D28="","",COUNTA($D$4:D28))</f>
        <v>25</v>
      </c>
      <c r="B28" s="28"/>
      <c r="C28" s="13"/>
      <c r="D28" s="15" t="s">
        <v>283</v>
      </c>
      <c r="E28" s="16" t="s">
        <v>52</v>
      </c>
      <c r="F28" s="16" t="s">
        <v>45</v>
      </c>
      <c r="G28" s="17">
        <v>40999</v>
      </c>
      <c r="H28" s="18">
        <f>DATEDIF(G28,[1]PETUNJUK!$H$10,"y")</f>
        <v>6</v>
      </c>
      <c r="I28" s="18">
        <f t="shared" si="6"/>
        <v>6</v>
      </c>
      <c r="J28" s="19" t="s">
        <v>286</v>
      </c>
      <c r="K28" s="22" t="s">
        <v>284</v>
      </c>
      <c r="L28" s="19" t="s">
        <v>287</v>
      </c>
      <c r="M28" s="20">
        <v>31246</v>
      </c>
      <c r="N28" s="22" t="s">
        <v>285</v>
      </c>
      <c r="O28" s="19" t="s">
        <v>288</v>
      </c>
      <c r="P28" s="20">
        <v>32530</v>
      </c>
      <c r="Q28" s="21" t="s">
        <v>53</v>
      </c>
      <c r="R28" s="22" t="str">
        <f t="shared" ref="R28:R88" si="12">IF(Q28="01","Tdk Bekerja",IF(Q28="02","Pensiunan/Alm.",IF(Q28="03","PNS",IF(Q28="04","TNI/POLRI",IF(Q28="05","Guru/Dosen",IF(Q28="06","Peg.Swasta",IF(Q28="07","Pengusaha/Wiraswasta",IF(Q28="08","Pengacara/Hakim/Jaksa/Notaris",IF(Q28="09","Seniman/Sejenis",IF(Q28="10","Dokter/Sejenis",IF(Q28="11","Penerbangan",IF(Q28="12","Pedagang",IF(Q28="13","Petani/ternak",IF(Q28="14","Nelayan",IF(Q28="15","Buruh",IF(Q28="16","Angkutan",IF(Q28="17","PolitikusS",IF(Q28="18","Lainnya","DI ISI"))))))))))))))))))</f>
        <v>Peg.Swasta</v>
      </c>
      <c r="S28" s="21" t="s">
        <v>53</v>
      </c>
      <c r="T28" s="22" t="str">
        <f t="shared" ref="T28:T51" si="13">IF(S28="01","Tdk Bekerja",IF(S28="02","Pensiunan/Alm.",IF(S28="03","PNS",IF(S28="04","TNI/POLRI",IF(S28="05","Guru/Dosen",IF(S28="06","Peg.Swasta",IF(S28="07","Pengusaha/Wiraswasta",IF(S28="08","Pengacara/Hakim/Jaksa/Notaris",IF(S28="09","Seniman/Sejenis",IF(S28="10","Dokter/Sejenis",IF(S28="11","Penerbangan",IF(S28="12","Pedagang",IF(S28="13","Petani/ternak",IF(S28="14","Nelayan",IF(S28="15","Buruh",IF(S28="16","Angkutan",IF(S28="17","PolitikusS",IF(S28="18","Lainnya","DI ISI"))))))))))))))))))</f>
        <v>Peg.Swasta</v>
      </c>
      <c r="U28" s="23"/>
      <c r="V28" s="23"/>
      <c r="W28" s="24" t="s">
        <v>50</v>
      </c>
      <c r="X28" s="16" t="str">
        <f t="shared" ref="X28:X88" si="14">IF(W28="0","Tdk Pnddkan Formal",IF(W28="1","&lt;=SLTP",IF(W28="2","SLTA",IF(W28="3","D1",IF(W28="4","D2",IF(W28="5","D3",IF(W28="6","D4",IF(W28="7","S1",IF(W28="8","S2",IF(W28="9","S3","DI ISI"))))))))))</f>
        <v>SLTA</v>
      </c>
      <c r="Y28" s="24" t="s">
        <v>50</v>
      </c>
      <c r="Z28" s="16" t="str">
        <f t="shared" ref="Z28:Z51" si="15">IF(Y28="0","Tdk Pnddkan Formal",IF(Y28="1","&lt;=SLTP",IF(Y28="2","SLTA",IF(Y28="3","D1",IF(Y28="4","D2",IF(Y28="5","D3",IF(Y28="6","D4",IF(Y28="7","S1",IF(Y28="8","S2",IF(Y28="9","S3","DI ISI"))))))))))</f>
        <v>SLTA</v>
      </c>
      <c r="AA28" s="25"/>
      <c r="AB28" s="16" t="str">
        <f t="shared" ref="AB28:AB33" si="16">IF(AA28="1","&lt;= Rp.500.000",IF(AA28="2","Rp 500.001 - Rp 1.000.000",IF(AA28="3","Rp 1.000.001 - Rp 2.000.000",IF(AA28="4","Rp 2.000.001 - Rp 3.000.000",IF(AA28="5","Rp 3.000.001 - Rp 5.000.000",IF(AA28="6","&gt; Rp 5.000.000","DI ISI"))))))</f>
        <v>DI ISI</v>
      </c>
      <c r="AC28" s="25"/>
      <c r="AD28" s="26" t="str">
        <f t="shared" ref="AD28:AD33" si="17">IF(AC28="1","Olahraga",IF(AC28="2","Kesenian",IF(AC28="3","Membaca",IF(AC28="4","Menulis",IF(AC28="5","Travelling",IF(AC28="6","Lainnya","DI ISI"))))))</f>
        <v>DI ISI</v>
      </c>
      <c r="AE28" s="24"/>
      <c r="AF28" s="27" t="str">
        <f t="shared" ref="AF28:AF33" si="18">IF(AE28="1","PNS",IF(AE28="2","TNI/Polri",IF(AE28="3","Guru/Dosen",IF(AE28="4","Dokter",IF(AE28="5","Politikus",IF(AE28="6","Wiraswasta",IF(AE28="7","Pekerja Seni/Sejenis",IF(AE28="8","Lainnya","DI ISI"))))))))</f>
        <v>DI ISI</v>
      </c>
      <c r="AG28" s="25"/>
      <c r="AH28" s="27" t="str">
        <f t="shared" ref="AH28:AH33" si="19">IF(AG28="1","&lt; 1 Km",IF(AG28="2","1-3 Km",IF(AG28="3","3-5 Km",IF(AG28="4","5-10 Km",IF(AG28="5","&gt; 10 Km","DI ISI")))))</f>
        <v>DI ISI</v>
      </c>
      <c r="AI28" s="24"/>
      <c r="AJ28" s="27" t="str">
        <f t="shared" ref="AJ28:AJ33" si="20">IF(AI28="1","Jalan Kaki",IF(AI28="2","Sepeda",IF(AI28="3","motor",IF(AI28="4","Mobil Pribadi",IF(AI28="5","Antar/Jemput",IF(AI28="6","Angkutan",IF(AI28="7","Lainnya","DI ISI")))))))</f>
        <v>DI ISI</v>
      </c>
      <c r="AK28" s="35" t="s">
        <v>80</v>
      </c>
      <c r="AL28" s="24" t="s">
        <v>48</v>
      </c>
      <c r="AM28" s="27" t="str">
        <f t="shared" ref="AM28:AM51" si="21">IF(AL28="1","TK",IF(AL28="2","RA",IF(AL28="3","PAUD",IF(AL28="4","TKLB",IF(AL28="5","Langsung dari Ortu","DI ISI")))))</f>
        <v>TK</v>
      </c>
      <c r="AN28" s="22" t="s">
        <v>68</v>
      </c>
      <c r="AO28" s="22" t="s">
        <v>69</v>
      </c>
      <c r="AP28" s="30">
        <v>7</v>
      </c>
      <c r="AQ28" s="30">
        <v>1</v>
      </c>
      <c r="AR28" s="22" t="s">
        <v>70</v>
      </c>
      <c r="AS28" s="31" t="s">
        <v>289</v>
      </c>
      <c r="AT28" s="31"/>
      <c r="AU28" s="31" t="s">
        <v>291</v>
      </c>
      <c r="AV28" s="31"/>
      <c r="AW28" s="13"/>
      <c r="AX28" s="16">
        <v>2019</v>
      </c>
      <c r="AY28" s="33" t="s">
        <v>290</v>
      </c>
    </row>
    <row r="29" spans="1:51" ht="15.75" x14ac:dyDescent="0.25">
      <c r="A29" s="13">
        <f>IF(D29="","",COUNTA($D$4:D29))</f>
        <v>26</v>
      </c>
      <c r="B29" s="28"/>
      <c r="C29" s="13"/>
      <c r="D29" s="15" t="s">
        <v>292</v>
      </c>
      <c r="E29" s="16" t="s">
        <v>44</v>
      </c>
      <c r="F29" s="16" t="s">
        <v>45</v>
      </c>
      <c r="G29" s="17">
        <v>41039</v>
      </c>
      <c r="H29" s="18">
        <f>DATEDIF(G29,[1]PETUNJUK!$H$10,"y")</f>
        <v>6</v>
      </c>
      <c r="I29" s="18">
        <f t="shared" si="6"/>
        <v>6</v>
      </c>
      <c r="J29" s="19" t="s">
        <v>295</v>
      </c>
      <c r="K29" s="22" t="s">
        <v>293</v>
      </c>
      <c r="L29" s="19" t="s">
        <v>296</v>
      </c>
      <c r="M29" s="20">
        <v>33350</v>
      </c>
      <c r="N29" s="22" t="s">
        <v>294</v>
      </c>
      <c r="O29" s="19" t="s">
        <v>297</v>
      </c>
      <c r="P29" s="20">
        <v>34086</v>
      </c>
      <c r="Q29" s="21" t="s">
        <v>53</v>
      </c>
      <c r="R29" s="22" t="str">
        <f t="shared" si="12"/>
        <v>Peg.Swasta</v>
      </c>
      <c r="S29" s="21" t="s">
        <v>47</v>
      </c>
      <c r="T29" s="22" t="str">
        <f t="shared" si="13"/>
        <v>Tdk Bekerja</v>
      </c>
      <c r="U29" s="23"/>
      <c r="V29" s="23"/>
      <c r="W29" s="24" t="s">
        <v>50</v>
      </c>
      <c r="X29" s="16" t="str">
        <f t="shared" si="14"/>
        <v>SLTA</v>
      </c>
      <c r="Y29" s="24" t="s">
        <v>50</v>
      </c>
      <c r="Z29" s="16" t="str">
        <f t="shared" si="15"/>
        <v>SLTA</v>
      </c>
      <c r="AA29" s="25"/>
      <c r="AB29" s="16" t="str">
        <f t="shared" si="16"/>
        <v>DI ISI</v>
      </c>
      <c r="AC29" s="25"/>
      <c r="AD29" s="26" t="str">
        <f t="shared" si="17"/>
        <v>DI ISI</v>
      </c>
      <c r="AE29" s="24"/>
      <c r="AF29" s="27" t="str">
        <f t="shared" si="18"/>
        <v>DI ISI</v>
      </c>
      <c r="AG29" s="25"/>
      <c r="AH29" s="27" t="str">
        <f t="shared" si="19"/>
        <v>DI ISI</v>
      </c>
      <c r="AI29" s="24"/>
      <c r="AJ29" s="27" t="str">
        <f t="shared" si="20"/>
        <v>DI ISI</v>
      </c>
      <c r="AK29" s="35" t="s">
        <v>80</v>
      </c>
      <c r="AL29" s="24" t="s">
        <v>50</v>
      </c>
      <c r="AM29" s="27" t="str">
        <f t="shared" si="21"/>
        <v>RA</v>
      </c>
      <c r="AN29" s="22" t="s">
        <v>60</v>
      </c>
      <c r="AO29" s="22" t="s">
        <v>69</v>
      </c>
      <c r="AP29" s="30">
        <v>2</v>
      </c>
      <c r="AQ29" s="30">
        <v>1</v>
      </c>
      <c r="AR29" s="22" t="s">
        <v>70</v>
      </c>
      <c r="AS29" s="31" t="s">
        <v>298</v>
      </c>
      <c r="AT29" s="31"/>
      <c r="AU29" s="31" t="s">
        <v>300</v>
      </c>
      <c r="AV29" s="31"/>
      <c r="AW29" s="13"/>
      <c r="AX29" s="16">
        <v>2019</v>
      </c>
      <c r="AY29" s="33" t="s">
        <v>299</v>
      </c>
    </row>
    <row r="30" spans="1:51" ht="15.75" x14ac:dyDescent="0.25">
      <c r="A30" s="13">
        <f>IF(D30="","",COUNTA($D$4:D30))</f>
        <v>27</v>
      </c>
      <c r="B30" s="28"/>
      <c r="C30" s="13"/>
      <c r="D30" s="15" t="s">
        <v>301</v>
      </c>
      <c r="E30" s="16" t="s">
        <v>44</v>
      </c>
      <c r="F30" s="16" t="s">
        <v>45</v>
      </c>
      <c r="G30" s="17">
        <v>41047</v>
      </c>
      <c r="H30" s="18">
        <f>DATEDIF(G30,[1]PETUNJUK!$H$10,"y")</f>
        <v>6</v>
      </c>
      <c r="I30" s="18">
        <f t="shared" si="6"/>
        <v>6</v>
      </c>
      <c r="J30" s="19" t="s">
        <v>304</v>
      </c>
      <c r="K30" s="22" t="s">
        <v>302</v>
      </c>
      <c r="L30" s="19" t="s">
        <v>305</v>
      </c>
      <c r="M30" s="20">
        <v>31239</v>
      </c>
      <c r="N30" s="22" t="s">
        <v>303</v>
      </c>
      <c r="O30" s="19" t="s">
        <v>306</v>
      </c>
      <c r="P30" s="20">
        <v>32821</v>
      </c>
      <c r="Q30" s="21" t="s">
        <v>53</v>
      </c>
      <c r="R30" s="22" t="str">
        <f t="shared" si="12"/>
        <v>Peg.Swasta</v>
      </c>
      <c r="S30" s="21" t="s">
        <v>47</v>
      </c>
      <c r="T30" s="22" t="str">
        <f t="shared" si="13"/>
        <v>Tdk Bekerja</v>
      </c>
      <c r="U30" s="23"/>
      <c r="V30" s="23"/>
      <c r="W30" s="24" t="s">
        <v>48</v>
      </c>
      <c r="X30" s="16" t="str">
        <f t="shared" si="14"/>
        <v>&lt;=SLTP</v>
      </c>
      <c r="Y30" s="24" t="s">
        <v>50</v>
      </c>
      <c r="Z30" s="16" t="str">
        <f t="shared" si="15"/>
        <v>SLTA</v>
      </c>
      <c r="AA30" s="25"/>
      <c r="AB30" s="16" t="str">
        <f t="shared" si="16"/>
        <v>DI ISI</v>
      </c>
      <c r="AC30" s="25"/>
      <c r="AD30" s="26" t="str">
        <f t="shared" si="17"/>
        <v>DI ISI</v>
      </c>
      <c r="AE30" s="24"/>
      <c r="AF30" s="27" t="str">
        <f t="shared" si="18"/>
        <v>DI ISI</v>
      </c>
      <c r="AG30" s="25"/>
      <c r="AH30" s="27" t="str">
        <f t="shared" si="19"/>
        <v>DI ISI</v>
      </c>
      <c r="AI30" s="24"/>
      <c r="AJ30" s="27" t="str">
        <f t="shared" si="20"/>
        <v>DI ISI</v>
      </c>
      <c r="AK30" s="35" t="s">
        <v>80</v>
      </c>
      <c r="AL30" s="24" t="s">
        <v>48</v>
      </c>
      <c r="AM30" s="27" t="str">
        <f t="shared" si="21"/>
        <v>TK</v>
      </c>
      <c r="AN30" s="22" t="s">
        <v>68</v>
      </c>
      <c r="AO30" s="22" t="s">
        <v>102</v>
      </c>
      <c r="AP30" s="30">
        <v>18</v>
      </c>
      <c r="AQ30" s="30">
        <v>3</v>
      </c>
      <c r="AR30" s="22" t="s">
        <v>103</v>
      </c>
      <c r="AS30" s="31" t="s">
        <v>307</v>
      </c>
      <c r="AT30" s="31"/>
      <c r="AU30" s="31" t="s">
        <v>309</v>
      </c>
      <c r="AV30" s="31"/>
      <c r="AW30" s="13"/>
      <c r="AX30" s="16">
        <v>2019</v>
      </c>
      <c r="AY30" s="33" t="s">
        <v>308</v>
      </c>
    </row>
    <row r="31" spans="1:51" ht="15.75" x14ac:dyDescent="0.25">
      <c r="A31" s="13">
        <f>IF(D31="","",COUNTA($D$4:D31))</f>
        <v>28</v>
      </c>
      <c r="B31" s="28"/>
      <c r="C31" s="13"/>
      <c r="D31" s="15" t="s">
        <v>310</v>
      </c>
      <c r="E31" s="16" t="s">
        <v>44</v>
      </c>
      <c r="F31" s="16" t="s">
        <v>311</v>
      </c>
      <c r="G31" s="17">
        <v>41392</v>
      </c>
      <c r="H31" s="18">
        <f>DATEDIF(G31,[1]PETUNJUK!$H$10,"y")</f>
        <v>5</v>
      </c>
      <c r="I31" s="18">
        <f t="shared" si="6"/>
        <v>5</v>
      </c>
      <c r="J31" s="19"/>
      <c r="K31" s="22" t="s">
        <v>312</v>
      </c>
      <c r="L31" s="19"/>
      <c r="M31" s="20"/>
      <c r="N31" s="22" t="s">
        <v>313</v>
      </c>
      <c r="O31" s="19"/>
      <c r="P31" s="20"/>
      <c r="Q31" s="21"/>
      <c r="R31" s="22" t="str">
        <f t="shared" si="12"/>
        <v>DI ISI</v>
      </c>
      <c r="S31" s="21"/>
      <c r="T31" s="22" t="str">
        <f t="shared" si="13"/>
        <v>DI ISI</v>
      </c>
      <c r="U31" s="23"/>
      <c r="V31" s="23"/>
      <c r="W31" s="24"/>
      <c r="X31" s="16" t="str">
        <f t="shared" si="14"/>
        <v>DI ISI</v>
      </c>
      <c r="Y31" s="24"/>
      <c r="Z31" s="16" t="str">
        <f t="shared" si="15"/>
        <v>DI ISI</v>
      </c>
      <c r="AA31" s="25"/>
      <c r="AB31" s="16" t="str">
        <f t="shared" si="16"/>
        <v>DI ISI</v>
      </c>
      <c r="AC31" s="25"/>
      <c r="AD31" s="26" t="str">
        <f t="shared" si="17"/>
        <v>DI ISI</v>
      </c>
      <c r="AE31" s="24"/>
      <c r="AF31" s="27" t="str">
        <f t="shared" si="18"/>
        <v>DI ISI</v>
      </c>
      <c r="AG31" s="25"/>
      <c r="AH31" s="27" t="str">
        <f t="shared" si="19"/>
        <v>DI ISI</v>
      </c>
      <c r="AI31" s="24"/>
      <c r="AJ31" s="27" t="str">
        <f t="shared" si="20"/>
        <v>DI ISI</v>
      </c>
      <c r="AK31" s="35" t="s">
        <v>80</v>
      </c>
      <c r="AL31" s="24" t="s">
        <v>48</v>
      </c>
      <c r="AM31" s="27" t="str">
        <f t="shared" si="21"/>
        <v>TK</v>
      </c>
      <c r="AN31" s="22" t="s">
        <v>68</v>
      </c>
      <c r="AO31" s="22" t="s">
        <v>69</v>
      </c>
      <c r="AP31" s="30">
        <v>17</v>
      </c>
      <c r="AQ31" s="30">
        <v>3</v>
      </c>
      <c r="AR31" s="22" t="s">
        <v>70</v>
      </c>
      <c r="AS31" s="31" t="s">
        <v>314</v>
      </c>
      <c r="AT31" s="31"/>
      <c r="AU31" s="31" t="s">
        <v>316</v>
      </c>
      <c r="AV31" s="31"/>
      <c r="AW31" s="13"/>
      <c r="AX31" s="16">
        <v>2019</v>
      </c>
      <c r="AY31" s="33" t="s">
        <v>315</v>
      </c>
    </row>
    <row r="32" spans="1:51" ht="15.75" x14ac:dyDescent="0.25">
      <c r="A32" s="13">
        <f>IF(D32="","",COUNTA($D$4:D32))</f>
        <v>29</v>
      </c>
      <c r="B32" s="28"/>
      <c r="C32" s="30"/>
      <c r="D32" s="15" t="s">
        <v>317</v>
      </c>
      <c r="E32" s="16" t="s">
        <v>52</v>
      </c>
      <c r="F32" s="16" t="s">
        <v>45</v>
      </c>
      <c r="G32" s="17">
        <v>40913</v>
      </c>
      <c r="H32" s="18">
        <f>DATEDIF(G32,[1]PETUNJUK!$H$10,"y")</f>
        <v>7</v>
      </c>
      <c r="I32" s="18">
        <f t="shared" si="6"/>
        <v>7</v>
      </c>
      <c r="J32" s="19"/>
      <c r="K32" s="22" t="s">
        <v>318</v>
      </c>
      <c r="L32" s="19"/>
      <c r="M32" s="20"/>
      <c r="N32" s="22" t="s">
        <v>319</v>
      </c>
      <c r="O32" s="19"/>
      <c r="P32" s="20"/>
      <c r="Q32" s="21" t="s">
        <v>53</v>
      </c>
      <c r="R32" s="22" t="str">
        <f t="shared" si="12"/>
        <v>Peg.Swasta</v>
      </c>
      <c r="S32" s="21" t="s">
        <v>47</v>
      </c>
      <c r="T32" s="22" t="str">
        <f t="shared" si="13"/>
        <v>Tdk Bekerja</v>
      </c>
      <c r="U32" s="23"/>
      <c r="V32" s="23"/>
      <c r="W32" s="24" t="s">
        <v>50</v>
      </c>
      <c r="X32" s="16" t="str">
        <f t="shared" si="14"/>
        <v>SLTA</v>
      </c>
      <c r="Y32" s="24" t="s">
        <v>48</v>
      </c>
      <c r="Z32" s="16" t="str">
        <f t="shared" si="15"/>
        <v>&lt;=SLTP</v>
      </c>
      <c r="AA32" s="25"/>
      <c r="AB32" s="16" t="str">
        <f t="shared" si="16"/>
        <v>DI ISI</v>
      </c>
      <c r="AC32" s="25"/>
      <c r="AD32" s="26" t="str">
        <f t="shared" si="17"/>
        <v>DI ISI</v>
      </c>
      <c r="AE32" s="24"/>
      <c r="AF32" s="27" t="str">
        <f t="shared" si="18"/>
        <v>DI ISI</v>
      </c>
      <c r="AG32" s="25"/>
      <c r="AH32" s="27" t="str">
        <f t="shared" si="19"/>
        <v>DI ISI</v>
      </c>
      <c r="AI32" s="24"/>
      <c r="AJ32" s="27" t="str">
        <f t="shared" si="20"/>
        <v>DI ISI</v>
      </c>
      <c r="AK32" s="35" t="s">
        <v>80</v>
      </c>
      <c r="AL32" s="24" t="s">
        <v>48</v>
      </c>
      <c r="AM32" s="27" t="str">
        <f t="shared" si="21"/>
        <v>TK</v>
      </c>
      <c r="AN32" s="22" t="s">
        <v>167</v>
      </c>
      <c r="AO32" s="22"/>
      <c r="AP32" s="30">
        <v>29</v>
      </c>
      <c r="AQ32" s="30">
        <v>5</v>
      </c>
      <c r="AR32" s="22" t="s">
        <v>103</v>
      </c>
      <c r="AS32" s="31"/>
      <c r="AT32" s="31"/>
      <c r="AU32" s="31" t="s">
        <v>320</v>
      </c>
      <c r="AV32" s="31"/>
      <c r="AW32" s="13"/>
      <c r="AX32" s="16">
        <v>2019</v>
      </c>
      <c r="AY32" s="33" t="s">
        <v>321</v>
      </c>
    </row>
    <row r="33" spans="1:51" ht="15.75" x14ac:dyDescent="0.25">
      <c r="A33" s="13" t="s">
        <v>331</v>
      </c>
      <c r="B33" s="28"/>
      <c r="C33" s="30"/>
      <c r="D33" s="15" t="s">
        <v>322</v>
      </c>
      <c r="E33" s="16" t="s">
        <v>44</v>
      </c>
      <c r="F33" s="16" t="s">
        <v>45</v>
      </c>
      <c r="G33" s="17">
        <v>41254</v>
      </c>
      <c r="H33" s="18">
        <f>DATEDIF(G33,[1]PETUNJUK!$H$10,"y")</f>
        <v>6</v>
      </c>
      <c r="I33" s="18">
        <f t="shared" si="6"/>
        <v>6</v>
      </c>
      <c r="J33" s="19" t="s">
        <v>325</v>
      </c>
      <c r="K33" s="22" t="s">
        <v>323</v>
      </c>
      <c r="L33" s="19" t="s">
        <v>326</v>
      </c>
      <c r="M33" s="20">
        <v>25486</v>
      </c>
      <c r="N33" s="22" t="s">
        <v>324</v>
      </c>
      <c r="O33" s="19" t="s">
        <v>327</v>
      </c>
      <c r="P33" s="20">
        <v>28126</v>
      </c>
      <c r="Q33" s="21" t="s">
        <v>53</v>
      </c>
      <c r="R33" s="22" t="str">
        <f t="shared" si="12"/>
        <v>Peg.Swasta</v>
      </c>
      <c r="S33" s="21" t="s">
        <v>53</v>
      </c>
      <c r="T33" s="22" t="str">
        <f t="shared" si="13"/>
        <v>Peg.Swasta</v>
      </c>
      <c r="U33" s="23"/>
      <c r="V33" s="23"/>
      <c r="W33" s="24" t="s">
        <v>50</v>
      </c>
      <c r="X33" s="16" t="str">
        <f t="shared" si="14"/>
        <v>SLTA</v>
      </c>
      <c r="Y33" s="24" t="s">
        <v>48</v>
      </c>
      <c r="Z33" s="16" t="str">
        <f t="shared" si="15"/>
        <v>&lt;=SLTP</v>
      </c>
      <c r="AA33" s="25"/>
      <c r="AB33" s="16" t="str">
        <f t="shared" si="16"/>
        <v>DI ISI</v>
      </c>
      <c r="AC33" s="25"/>
      <c r="AD33" s="26" t="str">
        <f t="shared" si="17"/>
        <v>DI ISI</v>
      </c>
      <c r="AE33" s="24"/>
      <c r="AF33" s="27" t="str">
        <f t="shared" si="18"/>
        <v>DI ISI</v>
      </c>
      <c r="AG33" s="25"/>
      <c r="AH33" s="27" t="str">
        <f t="shared" si="19"/>
        <v>DI ISI</v>
      </c>
      <c r="AI33" s="24"/>
      <c r="AJ33" s="27" t="str">
        <f t="shared" si="20"/>
        <v>DI ISI</v>
      </c>
      <c r="AK33" s="35" t="s">
        <v>50</v>
      </c>
      <c r="AL33" s="24" t="s">
        <v>48</v>
      </c>
      <c r="AM33" s="27" t="str">
        <f t="shared" si="21"/>
        <v>TK</v>
      </c>
      <c r="AN33" s="22" t="s">
        <v>167</v>
      </c>
      <c r="AO33" s="22" t="s">
        <v>102</v>
      </c>
      <c r="AP33" s="30">
        <v>27</v>
      </c>
      <c r="AQ33" s="30">
        <v>4</v>
      </c>
      <c r="AR33" s="22" t="s">
        <v>103</v>
      </c>
      <c r="AS33" s="31" t="s">
        <v>328</v>
      </c>
      <c r="AT33" s="31"/>
      <c r="AU33" s="31" t="s">
        <v>330</v>
      </c>
      <c r="AV33" s="31"/>
      <c r="AW33" s="13"/>
      <c r="AX33" s="16">
        <v>2019</v>
      </c>
      <c r="AY33" s="33" t="s">
        <v>329</v>
      </c>
    </row>
    <row r="34" spans="1:51" ht="15.75" x14ac:dyDescent="0.25">
      <c r="A34" s="13" t="s">
        <v>332</v>
      </c>
      <c r="B34" s="28"/>
      <c r="C34" s="30"/>
      <c r="D34" s="15" t="s">
        <v>352</v>
      </c>
      <c r="E34" s="16" t="s">
        <v>44</v>
      </c>
      <c r="F34" s="16" t="s">
        <v>45</v>
      </c>
      <c r="G34" s="37">
        <v>41043</v>
      </c>
      <c r="H34" s="18">
        <f>DATEDIF(G34,[1]PETUNJUK!$H$10,"y")</f>
        <v>6</v>
      </c>
      <c r="I34" s="18">
        <f t="shared" si="6"/>
        <v>6</v>
      </c>
      <c r="J34" s="19" t="s">
        <v>555</v>
      </c>
      <c r="K34" s="22" t="s">
        <v>353</v>
      </c>
      <c r="L34" s="19" t="s">
        <v>556</v>
      </c>
      <c r="M34" s="20">
        <v>26788</v>
      </c>
      <c r="N34" s="22" t="s">
        <v>354</v>
      </c>
      <c r="O34" s="19" t="s">
        <v>557</v>
      </c>
      <c r="P34" s="20">
        <v>29073</v>
      </c>
      <c r="Q34" s="21" t="s">
        <v>46</v>
      </c>
      <c r="R34" s="22" t="str">
        <f t="shared" si="12"/>
        <v>Pengusaha/Wiraswasta</v>
      </c>
      <c r="S34" s="21" t="s">
        <v>47</v>
      </c>
      <c r="T34" s="22" t="str">
        <f t="shared" si="13"/>
        <v>Tdk Bekerja</v>
      </c>
      <c r="U34" s="23"/>
      <c r="V34" s="23"/>
      <c r="W34" s="24" t="s">
        <v>50</v>
      </c>
      <c r="X34" s="16" t="str">
        <f t="shared" si="14"/>
        <v>SLTA</v>
      </c>
      <c r="Y34" s="24" t="s">
        <v>48</v>
      </c>
      <c r="Z34" s="16" t="str">
        <f t="shared" si="15"/>
        <v>&lt;=SLTP</v>
      </c>
      <c r="AA34" s="25"/>
      <c r="AB34" s="16"/>
      <c r="AC34" s="25"/>
      <c r="AD34" s="26"/>
      <c r="AE34" s="24"/>
      <c r="AF34" s="27"/>
      <c r="AG34" s="25"/>
      <c r="AH34" s="27"/>
      <c r="AI34" s="24"/>
      <c r="AJ34" s="27"/>
      <c r="AK34" s="35" t="s">
        <v>48</v>
      </c>
      <c r="AL34" s="24" t="s">
        <v>48</v>
      </c>
      <c r="AM34" s="27" t="str">
        <f t="shared" si="21"/>
        <v>TK</v>
      </c>
      <c r="AN34" s="22" t="s">
        <v>167</v>
      </c>
      <c r="AO34" s="22" t="s">
        <v>204</v>
      </c>
      <c r="AP34" s="30">
        <v>53</v>
      </c>
      <c r="AQ34" s="30">
        <v>8</v>
      </c>
      <c r="AR34" s="22" t="s">
        <v>103</v>
      </c>
      <c r="AS34" s="31" t="s">
        <v>559</v>
      </c>
      <c r="AT34" s="31"/>
      <c r="AU34" s="31" t="s">
        <v>560</v>
      </c>
      <c r="AV34" s="31"/>
      <c r="AW34" s="13"/>
      <c r="AX34" s="16">
        <v>2019</v>
      </c>
      <c r="AY34" s="33" t="s">
        <v>355</v>
      </c>
    </row>
    <row r="35" spans="1:51" ht="15.75" x14ac:dyDescent="0.25">
      <c r="A35" s="13" t="s">
        <v>333</v>
      </c>
      <c r="B35" s="28"/>
      <c r="C35" s="30"/>
      <c r="D35" s="15" t="s">
        <v>356</v>
      </c>
      <c r="E35" s="16" t="s">
        <v>44</v>
      </c>
      <c r="F35" s="16" t="s">
        <v>45</v>
      </c>
      <c r="G35" s="17">
        <v>41040</v>
      </c>
      <c r="H35" s="18">
        <f>DATEDIF(G35,[1]PETUNJUK!$H$10,"y")</f>
        <v>6</v>
      </c>
      <c r="I35" s="18">
        <f t="shared" si="6"/>
        <v>6</v>
      </c>
      <c r="J35" s="19" t="s">
        <v>561</v>
      </c>
      <c r="K35" s="22" t="s">
        <v>357</v>
      </c>
      <c r="L35" s="19" t="s">
        <v>562</v>
      </c>
      <c r="M35" s="20">
        <v>27932</v>
      </c>
      <c r="N35" s="22" t="s">
        <v>358</v>
      </c>
      <c r="O35" s="19" t="s">
        <v>563</v>
      </c>
      <c r="P35" s="20">
        <v>29346</v>
      </c>
      <c r="Q35" s="21" t="s">
        <v>57</v>
      </c>
      <c r="R35" s="22" t="str">
        <f t="shared" si="12"/>
        <v>Angkutan</v>
      </c>
      <c r="S35" s="21" t="s">
        <v>46</v>
      </c>
      <c r="T35" s="22" t="str">
        <f t="shared" si="13"/>
        <v>Pengusaha/Wiraswasta</v>
      </c>
      <c r="U35" s="23"/>
      <c r="V35" s="23"/>
      <c r="W35" s="24" t="s">
        <v>48</v>
      </c>
      <c r="X35" s="16" t="str">
        <f t="shared" si="14"/>
        <v>&lt;=SLTP</v>
      </c>
      <c r="Y35" s="24" t="s">
        <v>48</v>
      </c>
      <c r="Z35" s="16" t="str">
        <f t="shared" si="15"/>
        <v>&lt;=SLTP</v>
      </c>
      <c r="AA35" s="25"/>
      <c r="AB35" s="16"/>
      <c r="AC35" s="25"/>
      <c r="AD35" s="26"/>
      <c r="AE35" s="24"/>
      <c r="AF35" s="27"/>
      <c r="AG35" s="25"/>
      <c r="AH35" s="27"/>
      <c r="AI35" s="24"/>
      <c r="AJ35" s="27"/>
      <c r="AK35" s="35" t="s">
        <v>48</v>
      </c>
      <c r="AL35" s="24" t="s">
        <v>48</v>
      </c>
      <c r="AM35" s="27" t="str">
        <f t="shared" si="21"/>
        <v>TK</v>
      </c>
      <c r="AN35" s="22" t="s">
        <v>167</v>
      </c>
      <c r="AO35" s="22" t="s">
        <v>204</v>
      </c>
      <c r="AP35" s="30">
        <v>52</v>
      </c>
      <c r="AQ35" s="30">
        <v>8</v>
      </c>
      <c r="AR35" s="22" t="s">
        <v>103</v>
      </c>
      <c r="AS35" s="31" t="s">
        <v>564</v>
      </c>
      <c r="AT35" s="31"/>
      <c r="AU35" s="31" t="s">
        <v>565</v>
      </c>
      <c r="AV35" s="31"/>
      <c r="AW35" s="13"/>
      <c r="AX35" s="16">
        <v>2019</v>
      </c>
      <c r="AY35" s="33" t="s">
        <v>359</v>
      </c>
    </row>
    <row r="36" spans="1:51" ht="15.75" x14ac:dyDescent="0.25">
      <c r="A36" s="13" t="s">
        <v>334</v>
      </c>
      <c r="B36" s="28"/>
      <c r="C36" s="30"/>
      <c r="D36" s="15" t="s">
        <v>360</v>
      </c>
      <c r="E36" s="16" t="s">
        <v>52</v>
      </c>
      <c r="F36" s="16" t="s">
        <v>45</v>
      </c>
      <c r="G36" s="17">
        <v>40999</v>
      </c>
      <c r="H36" s="18">
        <f>DATEDIF(G36,[1]PETUNJUK!$H$10,"y")</f>
        <v>6</v>
      </c>
      <c r="I36" s="18">
        <f t="shared" si="6"/>
        <v>6</v>
      </c>
      <c r="J36" s="19" t="s">
        <v>566</v>
      </c>
      <c r="K36" s="22" t="s">
        <v>361</v>
      </c>
      <c r="L36" s="19" t="s">
        <v>567</v>
      </c>
      <c r="M36" s="20">
        <v>25602</v>
      </c>
      <c r="N36" s="22" t="s">
        <v>362</v>
      </c>
      <c r="O36" s="19" t="s">
        <v>568</v>
      </c>
      <c r="P36" s="20">
        <v>29464</v>
      </c>
      <c r="Q36" s="21" t="s">
        <v>59</v>
      </c>
      <c r="R36" s="22" t="str">
        <f t="shared" si="12"/>
        <v>Guru/Dosen</v>
      </c>
      <c r="S36" s="21" t="s">
        <v>47</v>
      </c>
      <c r="T36" s="22" t="str">
        <f t="shared" si="13"/>
        <v>Tdk Bekerja</v>
      </c>
      <c r="U36" s="23"/>
      <c r="V36" s="23"/>
      <c r="W36" s="24" t="s">
        <v>55</v>
      </c>
      <c r="X36" s="16" t="str">
        <f t="shared" si="14"/>
        <v>S1</v>
      </c>
      <c r="Y36" s="24" t="s">
        <v>55</v>
      </c>
      <c r="Z36" s="16" t="str">
        <f t="shared" si="15"/>
        <v>S1</v>
      </c>
      <c r="AA36" s="25"/>
      <c r="AB36" s="16"/>
      <c r="AC36" s="25"/>
      <c r="AD36" s="26"/>
      <c r="AE36" s="24"/>
      <c r="AF36" s="27"/>
      <c r="AG36" s="25"/>
      <c r="AH36" s="27"/>
      <c r="AI36" s="24"/>
      <c r="AJ36" s="27"/>
      <c r="AK36" s="35" t="s">
        <v>50</v>
      </c>
      <c r="AL36" s="24" t="s">
        <v>48</v>
      </c>
      <c r="AM36" s="27" t="str">
        <f t="shared" si="21"/>
        <v>TK</v>
      </c>
      <c r="AN36" s="22" t="s">
        <v>167</v>
      </c>
      <c r="AO36" s="22" t="s">
        <v>204</v>
      </c>
      <c r="AP36" s="30">
        <v>53</v>
      </c>
      <c r="AQ36" s="30">
        <v>8</v>
      </c>
      <c r="AR36" s="22" t="s">
        <v>103</v>
      </c>
      <c r="AS36" s="31" t="s">
        <v>569</v>
      </c>
      <c r="AT36" s="31"/>
      <c r="AU36" s="31" t="s">
        <v>570</v>
      </c>
      <c r="AV36" s="31"/>
      <c r="AW36" s="13"/>
      <c r="AX36" s="16">
        <v>2019</v>
      </c>
      <c r="AY36" s="33" t="s">
        <v>363</v>
      </c>
    </row>
    <row r="37" spans="1:51" ht="15.75" x14ac:dyDescent="0.25">
      <c r="A37" s="13" t="s">
        <v>40</v>
      </c>
      <c r="B37" s="28"/>
      <c r="C37" s="30"/>
      <c r="D37" s="15" t="s">
        <v>364</v>
      </c>
      <c r="E37" s="16" t="s">
        <v>44</v>
      </c>
      <c r="F37" s="16" t="s">
        <v>45</v>
      </c>
      <c r="G37" s="17">
        <v>41029</v>
      </c>
      <c r="H37" s="18">
        <f>DATEDIF(G37,[1]PETUNJUK!$H$10,"y")</f>
        <v>6</v>
      </c>
      <c r="I37" s="18">
        <f t="shared" si="6"/>
        <v>6</v>
      </c>
      <c r="J37" s="19" t="s">
        <v>571</v>
      </c>
      <c r="K37" s="22" t="s">
        <v>365</v>
      </c>
      <c r="L37" s="19" t="s">
        <v>572</v>
      </c>
      <c r="M37" s="20" t="s">
        <v>573</v>
      </c>
      <c r="N37" s="22" t="s">
        <v>366</v>
      </c>
      <c r="O37" s="19" t="s">
        <v>574</v>
      </c>
      <c r="P37" s="20">
        <v>28344</v>
      </c>
      <c r="Q37" s="21" t="s">
        <v>46</v>
      </c>
      <c r="R37" s="22" t="str">
        <f t="shared" si="12"/>
        <v>Pengusaha/Wiraswasta</v>
      </c>
      <c r="S37" s="21" t="s">
        <v>46</v>
      </c>
      <c r="T37" s="22" t="str">
        <f t="shared" si="13"/>
        <v>Pengusaha/Wiraswasta</v>
      </c>
      <c r="U37" s="23"/>
      <c r="V37" s="23"/>
      <c r="W37" s="24" t="s">
        <v>48</v>
      </c>
      <c r="X37" s="16" t="str">
        <f t="shared" si="14"/>
        <v>&lt;=SLTP</v>
      </c>
      <c r="Y37" s="24" t="s">
        <v>50</v>
      </c>
      <c r="Z37" s="16" t="str">
        <f t="shared" si="15"/>
        <v>SLTA</v>
      </c>
      <c r="AA37" s="25"/>
      <c r="AB37" s="16"/>
      <c r="AC37" s="25"/>
      <c r="AD37" s="26"/>
      <c r="AE37" s="24"/>
      <c r="AF37" s="27"/>
      <c r="AG37" s="25"/>
      <c r="AH37" s="27"/>
      <c r="AI37" s="24"/>
      <c r="AJ37" s="27"/>
      <c r="AK37" s="35" t="s">
        <v>80</v>
      </c>
      <c r="AL37" s="24" t="s">
        <v>48</v>
      </c>
      <c r="AM37" s="27" t="str">
        <f t="shared" si="21"/>
        <v>TK</v>
      </c>
      <c r="AN37" s="22" t="s">
        <v>167</v>
      </c>
      <c r="AO37" s="22" t="s">
        <v>168</v>
      </c>
      <c r="AP37" s="30">
        <v>29</v>
      </c>
      <c r="AQ37" s="30">
        <v>5</v>
      </c>
      <c r="AR37" s="22" t="s">
        <v>103</v>
      </c>
      <c r="AS37" s="31" t="s">
        <v>575</v>
      </c>
      <c r="AT37" s="31"/>
      <c r="AU37" s="31" t="s">
        <v>576</v>
      </c>
      <c r="AV37" s="31"/>
      <c r="AW37" s="13"/>
      <c r="AX37" s="16">
        <v>2019</v>
      </c>
      <c r="AY37" s="33" t="s">
        <v>367</v>
      </c>
    </row>
    <row r="38" spans="1:51" ht="15.75" x14ac:dyDescent="0.25">
      <c r="A38" s="13" t="s">
        <v>41</v>
      </c>
      <c r="B38" s="28"/>
      <c r="C38" s="30"/>
      <c r="D38" s="15" t="s">
        <v>368</v>
      </c>
      <c r="E38" s="16" t="s">
        <v>52</v>
      </c>
      <c r="F38" s="16" t="s">
        <v>45</v>
      </c>
      <c r="G38" s="17">
        <v>41223</v>
      </c>
      <c r="H38" s="18">
        <f>DATEDIF(G38,[1]PETUNJUK!$H$10,"y")</f>
        <v>6</v>
      </c>
      <c r="I38" s="18">
        <f t="shared" si="6"/>
        <v>6</v>
      </c>
      <c r="J38" s="19" t="s">
        <v>577</v>
      </c>
      <c r="K38" s="22" t="s">
        <v>369</v>
      </c>
      <c r="L38" s="19" t="s">
        <v>578</v>
      </c>
      <c r="M38" s="20">
        <v>30060</v>
      </c>
      <c r="N38" s="22" t="s">
        <v>370</v>
      </c>
      <c r="O38" s="19" t="s">
        <v>579</v>
      </c>
      <c r="P38" s="20">
        <v>31810</v>
      </c>
      <c r="Q38" s="21" t="s">
        <v>53</v>
      </c>
      <c r="R38" s="22" t="str">
        <f t="shared" si="12"/>
        <v>Peg.Swasta</v>
      </c>
      <c r="S38" s="21" t="s">
        <v>47</v>
      </c>
      <c r="T38" s="22" t="str">
        <f t="shared" si="13"/>
        <v>Tdk Bekerja</v>
      </c>
      <c r="U38" s="23"/>
      <c r="V38" s="23"/>
      <c r="W38" s="24" t="s">
        <v>48</v>
      </c>
      <c r="X38" s="16" t="str">
        <f t="shared" si="14"/>
        <v>&lt;=SLTP</v>
      </c>
      <c r="Y38" s="24" t="s">
        <v>48</v>
      </c>
      <c r="Z38" s="16" t="str">
        <f t="shared" si="15"/>
        <v>&lt;=SLTP</v>
      </c>
      <c r="AA38" s="25"/>
      <c r="AB38" s="16"/>
      <c r="AC38" s="25"/>
      <c r="AD38" s="26"/>
      <c r="AE38" s="24"/>
      <c r="AF38" s="27"/>
      <c r="AG38" s="25"/>
      <c r="AH38" s="27"/>
      <c r="AI38" s="24"/>
      <c r="AJ38" s="27"/>
      <c r="AK38" s="35" t="s">
        <v>48</v>
      </c>
      <c r="AL38" s="24" t="s">
        <v>48</v>
      </c>
      <c r="AM38" s="27" t="str">
        <f t="shared" si="21"/>
        <v>TK</v>
      </c>
      <c r="AN38" s="22" t="s">
        <v>167</v>
      </c>
      <c r="AO38" s="22" t="s">
        <v>168</v>
      </c>
      <c r="AP38" s="30">
        <v>35</v>
      </c>
      <c r="AQ38" s="30">
        <v>6</v>
      </c>
      <c r="AR38" s="22" t="s">
        <v>103</v>
      </c>
      <c r="AS38" s="31" t="s">
        <v>580</v>
      </c>
      <c r="AT38" s="31"/>
      <c r="AU38" s="31" t="s">
        <v>581</v>
      </c>
      <c r="AV38" s="31"/>
      <c r="AW38" s="13"/>
      <c r="AX38" s="16">
        <v>2019</v>
      </c>
      <c r="AY38" s="33" t="s">
        <v>371</v>
      </c>
    </row>
    <row r="39" spans="1:51" ht="15.75" x14ac:dyDescent="0.25">
      <c r="A39" s="13" t="s">
        <v>42</v>
      </c>
      <c r="B39" s="28"/>
      <c r="C39" s="30"/>
      <c r="D39" s="15" t="s">
        <v>372</v>
      </c>
      <c r="E39" s="16" t="s">
        <v>52</v>
      </c>
      <c r="F39" s="16" t="s">
        <v>45</v>
      </c>
      <c r="G39" s="17">
        <v>41210</v>
      </c>
      <c r="H39" s="18">
        <f>DATEDIF(G39,[1]PETUNJUK!$H$10,"y")</f>
        <v>6</v>
      </c>
      <c r="I39" s="18">
        <f t="shared" si="6"/>
        <v>6</v>
      </c>
      <c r="J39" s="19" t="s">
        <v>582</v>
      </c>
      <c r="K39" s="22" t="s">
        <v>373</v>
      </c>
      <c r="L39" s="19" t="s">
        <v>583</v>
      </c>
      <c r="M39" s="20">
        <v>31076</v>
      </c>
      <c r="N39" s="22" t="s">
        <v>374</v>
      </c>
      <c r="O39" s="19" t="s">
        <v>584</v>
      </c>
      <c r="P39" s="20">
        <v>32349</v>
      </c>
      <c r="Q39" s="21" t="s">
        <v>53</v>
      </c>
      <c r="R39" s="22" t="str">
        <f t="shared" si="12"/>
        <v>Peg.Swasta</v>
      </c>
      <c r="S39" s="21" t="s">
        <v>47</v>
      </c>
      <c r="T39" s="22" t="str">
        <f t="shared" si="13"/>
        <v>Tdk Bekerja</v>
      </c>
      <c r="U39" s="23"/>
      <c r="V39" s="23"/>
      <c r="W39" s="24" t="s">
        <v>55</v>
      </c>
      <c r="X39" s="16" t="str">
        <f t="shared" si="14"/>
        <v>S1</v>
      </c>
      <c r="Y39" s="24" t="s">
        <v>558</v>
      </c>
      <c r="Z39" s="16" t="str">
        <f t="shared" si="15"/>
        <v>D2</v>
      </c>
      <c r="AA39" s="25"/>
      <c r="AB39" s="16"/>
      <c r="AC39" s="25"/>
      <c r="AD39" s="26"/>
      <c r="AE39" s="24"/>
      <c r="AF39" s="27"/>
      <c r="AG39" s="25"/>
      <c r="AH39" s="27"/>
      <c r="AI39" s="24"/>
      <c r="AJ39" s="27"/>
      <c r="AK39" s="35" t="s">
        <v>80</v>
      </c>
      <c r="AL39" s="24" t="s">
        <v>48</v>
      </c>
      <c r="AM39" s="27" t="str">
        <f t="shared" si="21"/>
        <v>TK</v>
      </c>
      <c r="AN39" s="22" t="s">
        <v>167</v>
      </c>
      <c r="AO39" s="22" t="s">
        <v>204</v>
      </c>
      <c r="AP39" s="30">
        <v>48</v>
      </c>
      <c r="AQ39" s="30">
        <v>16</v>
      </c>
      <c r="AR39" s="22" t="s">
        <v>103</v>
      </c>
      <c r="AS39" s="31" t="s">
        <v>585</v>
      </c>
      <c r="AT39" s="31"/>
      <c r="AU39" s="31" t="s">
        <v>554</v>
      </c>
      <c r="AV39" s="31"/>
      <c r="AW39" s="13"/>
      <c r="AX39" s="16">
        <v>2019</v>
      </c>
      <c r="AY39" s="33" t="s">
        <v>375</v>
      </c>
    </row>
    <row r="40" spans="1:51" ht="15.75" x14ac:dyDescent="0.25">
      <c r="A40" s="13" t="s">
        <v>43</v>
      </c>
      <c r="B40" s="28"/>
      <c r="C40" s="30"/>
      <c r="D40" s="15" t="s">
        <v>376</v>
      </c>
      <c r="E40" s="16" t="s">
        <v>44</v>
      </c>
      <c r="F40" s="16" t="s">
        <v>45</v>
      </c>
      <c r="G40" s="17">
        <v>41070</v>
      </c>
      <c r="H40" s="18">
        <f>DATEDIF(G40,[1]PETUNJUK!$H$10,"y")</f>
        <v>6</v>
      </c>
      <c r="I40" s="18">
        <f t="shared" si="6"/>
        <v>6</v>
      </c>
      <c r="J40" s="19" t="s">
        <v>586</v>
      </c>
      <c r="K40" s="22" t="s">
        <v>377</v>
      </c>
      <c r="L40" s="19" t="s">
        <v>587</v>
      </c>
      <c r="M40" s="20">
        <v>33189</v>
      </c>
      <c r="N40" s="22" t="s">
        <v>378</v>
      </c>
      <c r="O40" s="19" t="s">
        <v>588</v>
      </c>
      <c r="P40" s="20">
        <v>32453</v>
      </c>
      <c r="Q40" s="21" t="s">
        <v>46</v>
      </c>
      <c r="R40" s="22" t="str">
        <f t="shared" si="12"/>
        <v>Pengusaha/Wiraswasta</v>
      </c>
      <c r="S40" s="21" t="s">
        <v>47</v>
      </c>
      <c r="T40" s="22" t="str">
        <f t="shared" si="13"/>
        <v>Tdk Bekerja</v>
      </c>
      <c r="U40" s="23"/>
      <c r="V40" s="23"/>
      <c r="W40" s="24" t="s">
        <v>48</v>
      </c>
      <c r="X40" s="16" t="str">
        <f t="shared" si="14"/>
        <v>&lt;=SLTP</v>
      </c>
      <c r="Y40" s="24" t="s">
        <v>48</v>
      </c>
      <c r="Z40" s="16" t="str">
        <f t="shared" si="15"/>
        <v>&lt;=SLTP</v>
      </c>
      <c r="AA40" s="25"/>
      <c r="AB40" s="16"/>
      <c r="AC40" s="25"/>
      <c r="AD40" s="26"/>
      <c r="AE40" s="24"/>
      <c r="AF40" s="27"/>
      <c r="AG40" s="25"/>
      <c r="AH40" s="27"/>
      <c r="AI40" s="24"/>
      <c r="AJ40" s="27"/>
      <c r="AK40" s="35" t="s">
        <v>80</v>
      </c>
      <c r="AL40" s="24" t="s">
        <v>48</v>
      </c>
      <c r="AM40" s="27" t="str">
        <f t="shared" si="21"/>
        <v>TK</v>
      </c>
      <c r="AN40" s="22" t="s">
        <v>167</v>
      </c>
      <c r="AO40" s="22" t="s">
        <v>168</v>
      </c>
      <c r="AP40" s="30">
        <v>30</v>
      </c>
      <c r="AQ40" s="30">
        <v>5</v>
      </c>
      <c r="AR40" s="22" t="s">
        <v>103</v>
      </c>
      <c r="AS40" s="31" t="s">
        <v>589</v>
      </c>
      <c r="AT40" s="31"/>
      <c r="AU40" s="31" t="s">
        <v>590</v>
      </c>
      <c r="AV40" s="31"/>
      <c r="AW40" s="13"/>
      <c r="AX40" s="16">
        <v>2019</v>
      </c>
      <c r="AY40" s="33" t="s">
        <v>379</v>
      </c>
    </row>
    <row r="41" spans="1:51" ht="15.75" x14ac:dyDescent="0.25">
      <c r="A41" s="13" t="s">
        <v>335</v>
      </c>
      <c r="B41" s="28"/>
      <c r="C41" s="30"/>
      <c r="D41" s="15" t="s">
        <v>380</v>
      </c>
      <c r="E41" s="16" t="s">
        <v>44</v>
      </c>
      <c r="F41" s="16" t="s">
        <v>45</v>
      </c>
      <c r="G41" s="17">
        <v>41096</v>
      </c>
      <c r="H41" s="18">
        <f>DATEDIF(G41,[1]PETUNJUK!$H$10,"y")</f>
        <v>6</v>
      </c>
      <c r="I41" s="18">
        <f t="shared" si="6"/>
        <v>6</v>
      </c>
      <c r="J41" s="19" t="s">
        <v>591</v>
      </c>
      <c r="K41" s="22" t="s">
        <v>381</v>
      </c>
      <c r="L41" s="19" t="s">
        <v>592</v>
      </c>
      <c r="M41" s="20">
        <v>29074</v>
      </c>
      <c r="N41" s="22" t="s">
        <v>382</v>
      </c>
      <c r="O41" s="19" t="s">
        <v>593</v>
      </c>
      <c r="P41" s="20">
        <v>31431</v>
      </c>
      <c r="Q41" s="21" t="s">
        <v>53</v>
      </c>
      <c r="R41" s="22" t="str">
        <f t="shared" si="12"/>
        <v>Peg.Swasta</v>
      </c>
      <c r="S41" s="21" t="s">
        <v>47</v>
      </c>
      <c r="T41" s="22" t="str">
        <f t="shared" si="13"/>
        <v>Tdk Bekerja</v>
      </c>
      <c r="U41" s="23"/>
      <c r="V41" s="23"/>
      <c r="W41" s="24" t="s">
        <v>48</v>
      </c>
      <c r="X41" s="16" t="str">
        <f t="shared" si="14"/>
        <v>&lt;=SLTP</v>
      </c>
      <c r="Y41" s="24" t="s">
        <v>48</v>
      </c>
      <c r="Z41" s="16" t="str">
        <f t="shared" si="15"/>
        <v>&lt;=SLTP</v>
      </c>
      <c r="AA41" s="25"/>
      <c r="AB41" s="16"/>
      <c r="AC41" s="25"/>
      <c r="AD41" s="26"/>
      <c r="AE41" s="24"/>
      <c r="AF41" s="27"/>
      <c r="AG41" s="25"/>
      <c r="AH41" s="27"/>
      <c r="AI41" s="24"/>
      <c r="AJ41" s="27"/>
      <c r="AK41" s="35" t="s">
        <v>48</v>
      </c>
      <c r="AL41" s="24" t="s">
        <v>48</v>
      </c>
      <c r="AM41" s="27" t="str">
        <f t="shared" si="21"/>
        <v>TK</v>
      </c>
      <c r="AN41" s="22" t="s">
        <v>167</v>
      </c>
      <c r="AO41" s="22" t="s">
        <v>168</v>
      </c>
      <c r="AP41" s="30">
        <v>42</v>
      </c>
      <c r="AQ41" s="30">
        <v>6</v>
      </c>
      <c r="AR41" s="22" t="s">
        <v>103</v>
      </c>
      <c r="AS41" s="31" t="s">
        <v>594</v>
      </c>
      <c r="AT41" s="31"/>
      <c r="AU41" s="31" t="s">
        <v>595</v>
      </c>
      <c r="AV41" s="31"/>
      <c r="AW41" s="13"/>
      <c r="AX41" s="16">
        <v>2019</v>
      </c>
      <c r="AY41" s="33" t="s">
        <v>383</v>
      </c>
    </row>
    <row r="42" spans="1:51" ht="15.75" x14ac:dyDescent="0.25">
      <c r="A42" s="13" t="s">
        <v>336</v>
      </c>
      <c r="B42" s="28"/>
      <c r="C42" s="30"/>
      <c r="D42" s="15" t="s">
        <v>384</v>
      </c>
      <c r="E42" s="16" t="s">
        <v>52</v>
      </c>
      <c r="F42" s="16" t="s">
        <v>45</v>
      </c>
      <c r="G42" s="17">
        <v>40928</v>
      </c>
      <c r="H42" s="18">
        <f>DATEDIF(G42,[1]PETUNJUK!$H$10,"y")</f>
        <v>7</v>
      </c>
      <c r="I42" s="18">
        <f t="shared" si="6"/>
        <v>7</v>
      </c>
      <c r="J42" s="19" t="s">
        <v>596</v>
      </c>
      <c r="K42" s="22" t="s">
        <v>385</v>
      </c>
      <c r="L42" s="19" t="s">
        <v>597</v>
      </c>
      <c r="M42" s="20">
        <v>31409</v>
      </c>
      <c r="N42" s="22" t="s">
        <v>386</v>
      </c>
      <c r="O42" s="19" t="s">
        <v>598</v>
      </c>
      <c r="P42" s="20">
        <v>31400</v>
      </c>
      <c r="Q42" s="21" t="s">
        <v>600</v>
      </c>
      <c r="R42" s="22" t="str">
        <f t="shared" si="12"/>
        <v>Seniman/Sejenis</v>
      </c>
      <c r="S42" s="21" t="s">
        <v>47</v>
      </c>
      <c r="T42" s="22" t="str">
        <f t="shared" si="13"/>
        <v>Tdk Bekerja</v>
      </c>
      <c r="U42" s="23"/>
      <c r="V42" s="23"/>
      <c r="W42" s="24" t="s">
        <v>48</v>
      </c>
      <c r="X42" s="16" t="str">
        <f t="shared" si="14"/>
        <v>&lt;=SLTP</v>
      </c>
      <c r="Y42" s="24" t="s">
        <v>48</v>
      </c>
      <c r="Z42" s="16" t="str">
        <f t="shared" si="15"/>
        <v>&lt;=SLTP</v>
      </c>
      <c r="AA42" s="25"/>
      <c r="AB42" s="16"/>
      <c r="AC42" s="25"/>
      <c r="AD42" s="26"/>
      <c r="AE42" s="24"/>
      <c r="AF42" s="27"/>
      <c r="AG42" s="25"/>
      <c r="AH42" s="27"/>
      <c r="AI42" s="24"/>
      <c r="AJ42" s="27"/>
      <c r="AK42" s="35">
        <v>1</v>
      </c>
      <c r="AL42" s="24" t="s">
        <v>48</v>
      </c>
      <c r="AM42" s="27" t="str">
        <f t="shared" si="21"/>
        <v>TK</v>
      </c>
      <c r="AN42" s="22" t="s">
        <v>167</v>
      </c>
      <c r="AO42" s="22" t="s">
        <v>168</v>
      </c>
      <c r="AP42" s="30">
        <v>33</v>
      </c>
      <c r="AQ42" s="30">
        <v>5</v>
      </c>
      <c r="AR42" s="22" t="s">
        <v>103</v>
      </c>
      <c r="AS42" s="31" t="s">
        <v>602</v>
      </c>
      <c r="AT42" s="31"/>
      <c r="AU42" s="31" t="s">
        <v>603</v>
      </c>
      <c r="AV42" s="31"/>
      <c r="AW42" s="13"/>
      <c r="AX42" s="16">
        <v>2019</v>
      </c>
      <c r="AY42" s="33" t="s">
        <v>387</v>
      </c>
    </row>
    <row r="43" spans="1:51" ht="15.75" x14ac:dyDescent="0.25">
      <c r="A43" s="13" t="s">
        <v>337</v>
      </c>
      <c r="B43" s="28"/>
      <c r="C43" s="30"/>
      <c r="D43" s="15" t="s">
        <v>388</v>
      </c>
      <c r="E43" s="16" t="s">
        <v>44</v>
      </c>
      <c r="F43" s="16" t="s">
        <v>45</v>
      </c>
      <c r="G43" s="17">
        <v>41181</v>
      </c>
      <c r="H43" s="18">
        <f>DATEDIF(G43,[1]PETUNJUK!$H$10,"y")</f>
        <v>6</v>
      </c>
      <c r="I43" s="18">
        <f t="shared" si="6"/>
        <v>6</v>
      </c>
      <c r="J43" s="19" t="s">
        <v>604</v>
      </c>
      <c r="K43" s="22" t="s">
        <v>389</v>
      </c>
      <c r="L43" s="19" t="s">
        <v>605</v>
      </c>
      <c r="M43" s="20">
        <v>29463</v>
      </c>
      <c r="N43" s="22" t="s">
        <v>390</v>
      </c>
      <c r="O43" s="19" t="s">
        <v>606</v>
      </c>
      <c r="P43" s="20">
        <v>30894</v>
      </c>
      <c r="Q43" s="21" t="s">
        <v>58</v>
      </c>
      <c r="R43" s="22" t="str">
        <f t="shared" si="12"/>
        <v>Buruh</v>
      </c>
      <c r="S43" s="21" t="s">
        <v>58</v>
      </c>
      <c r="T43" s="22" t="str">
        <f t="shared" si="13"/>
        <v>Buruh</v>
      </c>
      <c r="U43" s="23"/>
      <c r="V43" s="23"/>
      <c r="W43" s="24" t="s">
        <v>48</v>
      </c>
      <c r="X43" s="16" t="str">
        <f t="shared" si="14"/>
        <v>&lt;=SLTP</v>
      </c>
      <c r="Y43" s="24" t="s">
        <v>48</v>
      </c>
      <c r="Z43" s="16" t="str">
        <f t="shared" si="15"/>
        <v>&lt;=SLTP</v>
      </c>
      <c r="AA43" s="25"/>
      <c r="AB43" s="16"/>
      <c r="AC43" s="25"/>
      <c r="AD43" s="26"/>
      <c r="AE43" s="24"/>
      <c r="AF43" s="27"/>
      <c r="AG43" s="25"/>
      <c r="AH43" s="27"/>
      <c r="AI43" s="24"/>
      <c r="AJ43" s="27"/>
      <c r="AK43" s="35" t="s">
        <v>80</v>
      </c>
      <c r="AL43" s="24" t="s">
        <v>48</v>
      </c>
      <c r="AM43" s="27" t="str">
        <f t="shared" si="21"/>
        <v>TK</v>
      </c>
      <c r="AN43" s="22" t="s">
        <v>167</v>
      </c>
      <c r="AO43" s="22" t="s">
        <v>168</v>
      </c>
      <c r="AP43" s="30">
        <v>41</v>
      </c>
      <c r="AQ43" s="30">
        <v>6</v>
      </c>
      <c r="AR43" s="22" t="s">
        <v>103</v>
      </c>
      <c r="AS43" s="31" t="s">
        <v>608</v>
      </c>
      <c r="AT43" s="31"/>
      <c r="AU43" s="31"/>
      <c r="AV43" s="31"/>
      <c r="AW43" s="13"/>
      <c r="AX43" s="16">
        <v>2019</v>
      </c>
      <c r="AY43" s="33" t="s">
        <v>391</v>
      </c>
    </row>
    <row r="44" spans="1:51" ht="15.75" x14ac:dyDescent="0.25">
      <c r="A44" s="13" t="s">
        <v>338</v>
      </c>
      <c r="B44" s="28"/>
      <c r="C44" s="30"/>
      <c r="D44" s="15" t="s">
        <v>392</v>
      </c>
      <c r="E44" s="16" t="s">
        <v>44</v>
      </c>
      <c r="F44" s="16" t="s">
        <v>45</v>
      </c>
      <c r="G44" s="17">
        <v>41119</v>
      </c>
      <c r="H44" s="18">
        <f>DATEDIF(G44,[1]PETUNJUK!$H$10,"y")</f>
        <v>6</v>
      </c>
      <c r="I44" s="18">
        <f t="shared" si="6"/>
        <v>6</v>
      </c>
      <c r="J44" s="19" t="s">
        <v>609</v>
      </c>
      <c r="K44" s="22" t="s">
        <v>393</v>
      </c>
      <c r="L44" s="19" t="s">
        <v>610</v>
      </c>
      <c r="M44" s="20">
        <v>32046</v>
      </c>
      <c r="N44" s="22" t="s">
        <v>394</v>
      </c>
      <c r="O44" s="19" t="s">
        <v>611</v>
      </c>
      <c r="P44" s="20">
        <v>33017</v>
      </c>
      <c r="Q44" s="21" t="s">
        <v>46</v>
      </c>
      <c r="R44" s="22" t="str">
        <f t="shared" si="12"/>
        <v>Pengusaha/Wiraswasta</v>
      </c>
      <c r="S44" s="21" t="s">
        <v>46</v>
      </c>
      <c r="T44" s="22" t="str">
        <f t="shared" si="13"/>
        <v>Pengusaha/Wiraswasta</v>
      </c>
      <c r="U44" s="23"/>
      <c r="V44" s="23"/>
      <c r="W44" s="24" t="s">
        <v>48</v>
      </c>
      <c r="X44" s="16" t="str">
        <f t="shared" si="14"/>
        <v>&lt;=SLTP</v>
      </c>
      <c r="Y44" s="24" t="s">
        <v>48</v>
      </c>
      <c r="Z44" s="16" t="str">
        <f t="shared" si="15"/>
        <v>&lt;=SLTP</v>
      </c>
      <c r="AA44" s="25"/>
      <c r="AB44" s="16"/>
      <c r="AC44" s="25"/>
      <c r="AD44" s="26"/>
      <c r="AE44" s="24"/>
      <c r="AF44" s="27"/>
      <c r="AG44" s="25"/>
      <c r="AH44" s="27"/>
      <c r="AI44" s="24"/>
      <c r="AJ44" s="27"/>
      <c r="AK44" s="35" t="s">
        <v>80</v>
      </c>
      <c r="AL44" s="24" t="s">
        <v>48</v>
      </c>
      <c r="AM44" s="27" t="str">
        <f t="shared" si="21"/>
        <v>TK</v>
      </c>
      <c r="AN44" s="22" t="s">
        <v>167</v>
      </c>
      <c r="AO44" s="22" t="s">
        <v>168</v>
      </c>
      <c r="AP44" s="30">
        <v>42</v>
      </c>
      <c r="AQ44" s="30">
        <v>6</v>
      </c>
      <c r="AR44" s="22" t="s">
        <v>103</v>
      </c>
      <c r="AS44" s="31" t="s">
        <v>612</v>
      </c>
      <c r="AT44" s="31"/>
      <c r="AU44" s="31"/>
      <c r="AV44" s="31"/>
      <c r="AW44" s="13"/>
      <c r="AX44" s="16">
        <v>2019</v>
      </c>
      <c r="AY44" s="33" t="s">
        <v>224</v>
      </c>
    </row>
    <row r="45" spans="1:51" ht="15.75" x14ac:dyDescent="0.25">
      <c r="A45" s="13" t="s">
        <v>339</v>
      </c>
      <c r="B45" s="28"/>
      <c r="C45" s="30"/>
      <c r="D45" s="15" t="s">
        <v>395</v>
      </c>
      <c r="E45" s="16" t="s">
        <v>52</v>
      </c>
      <c r="F45" s="16" t="s">
        <v>45</v>
      </c>
      <c r="G45" s="17">
        <v>40987</v>
      </c>
      <c r="H45" s="18">
        <f>DATEDIF(G45,[1]PETUNJUK!$H$10,"y")</f>
        <v>6</v>
      </c>
      <c r="I45" s="18">
        <f t="shared" si="6"/>
        <v>6</v>
      </c>
      <c r="J45" s="19" t="s">
        <v>613</v>
      </c>
      <c r="K45" s="22" t="s">
        <v>396</v>
      </c>
      <c r="L45" s="19" t="s">
        <v>614</v>
      </c>
      <c r="M45" s="20">
        <v>26425</v>
      </c>
      <c r="N45" s="22" t="s">
        <v>397</v>
      </c>
      <c r="O45" s="19" t="s">
        <v>615</v>
      </c>
      <c r="P45" s="20">
        <v>30150</v>
      </c>
      <c r="Q45" s="21" t="s">
        <v>601</v>
      </c>
      <c r="R45" s="22" t="str">
        <f t="shared" si="12"/>
        <v>Lainnya</v>
      </c>
      <c r="S45" s="21" t="s">
        <v>47</v>
      </c>
      <c r="T45" s="22" t="str">
        <f t="shared" si="13"/>
        <v>Tdk Bekerja</v>
      </c>
      <c r="U45" s="23"/>
      <c r="V45" s="23"/>
      <c r="W45" s="24" t="s">
        <v>48</v>
      </c>
      <c r="X45" s="16" t="str">
        <f t="shared" si="14"/>
        <v>&lt;=SLTP</v>
      </c>
      <c r="Y45" s="24" t="s">
        <v>48</v>
      </c>
      <c r="Z45" s="16" t="str">
        <f t="shared" si="15"/>
        <v>&lt;=SLTP</v>
      </c>
      <c r="AA45" s="25"/>
      <c r="AB45" s="16"/>
      <c r="AC45" s="25"/>
      <c r="AD45" s="26"/>
      <c r="AE45" s="24"/>
      <c r="AF45" s="27"/>
      <c r="AG45" s="25"/>
      <c r="AH45" s="27"/>
      <c r="AI45" s="24"/>
      <c r="AJ45" s="27"/>
      <c r="AK45" s="35" t="s">
        <v>48</v>
      </c>
      <c r="AL45" s="24" t="s">
        <v>48</v>
      </c>
      <c r="AM45" s="27" t="str">
        <f t="shared" si="21"/>
        <v>TK</v>
      </c>
      <c r="AN45" s="22" t="s">
        <v>167</v>
      </c>
      <c r="AO45" s="22" t="s">
        <v>204</v>
      </c>
      <c r="AP45" s="30">
        <v>55</v>
      </c>
      <c r="AQ45" s="30">
        <v>8</v>
      </c>
      <c r="AR45" s="22" t="s">
        <v>103</v>
      </c>
      <c r="AS45" s="31" t="s">
        <v>616</v>
      </c>
      <c r="AT45" s="31"/>
      <c r="AU45" s="31" t="s">
        <v>617</v>
      </c>
      <c r="AV45" s="31"/>
      <c r="AW45" s="13"/>
      <c r="AX45" s="16">
        <v>2019</v>
      </c>
      <c r="AY45" s="33" t="s">
        <v>398</v>
      </c>
    </row>
    <row r="46" spans="1:51" ht="15.75" x14ac:dyDescent="0.25">
      <c r="A46" s="13" t="s">
        <v>340</v>
      </c>
      <c r="B46" s="28"/>
      <c r="C46" s="30"/>
      <c r="D46" s="15" t="s">
        <v>399</v>
      </c>
      <c r="E46" s="16" t="s">
        <v>44</v>
      </c>
      <c r="F46" s="16" t="s">
        <v>45</v>
      </c>
      <c r="G46" s="17">
        <v>40939</v>
      </c>
      <c r="H46" s="18">
        <f>DATEDIF(G46,[1]PETUNJUK!$H$10,"y")</f>
        <v>7</v>
      </c>
      <c r="I46" s="18">
        <f t="shared" si="6"/>
        <v>7</v>
      </c>
      <c r="J46" s="19" t="s">
        <v>618</v>
      </c>
      <c r="K46" s="22" t="s">
        <v>400</v>
      </c>
      <c r="L46" s="19" t="s">
        <v>619</v>
      </c>
      <c r="M46" s="20">
        <v>30373</v>
      </c>
      <c r="N46" s="22" t="s">
        <v>401</v>
      </c>
      <c r="O46" s="19" t="s">
        <v>620</v>
      </c>
      <c r="P46" s="20">
        <v>31171</v>
      </c>
      <c r="Q46" s="21" t="s">
        <v>600</v>
      </c>
      <c r="R46" s="22" t="str">
        <f t="shared" si="12"/>
        <v>Seniman/Sejenis</v>
      </c>
      <c r="S46" s="21" t="s">
        <v>47</v>
      </c>
      <c r="T46" s="22" t="str">
        <f t="shared" si="13"/>
        <v>Tdk Bekerja</v>
      </c>
      <c r="U46" s="23"/>
      <c r="V46" s="23"/>
      <c r="W46" s="24" t="s">
        <v>48</v>
      </c>
      <c r="X46" s="16" t="str">
        <f t="shared" si="14"/>
        <v>&lt;=SLTP</v>
      </c>
      <c r="Y46" s="24" t="s">
        <v>48</v>
      </c>
      <c r="Z46" s="16" t="str">
        <f t="shared" si="15"/>
        <v>&lt;=SLTP</v>
      </c>
      <c r="AA46" s="25"/>
      <c r="AB46" s="16"/>
      <c r="AC46" s="25"/>
      <c r="AD46" s="26"/>
      <c r="AE46" s="24"/>
      <c r="AF46" s="27"/>
      <c r="AG46" s="25"/>
      <c r="AH46" s="27"/>
      <c r="AI46" s="24"/>
      <c r="AJ46" s="27"/>
      <c r="AK46" s="35" t="s">
        <v>48</v>
      </c>
      <c r="AL46" s="24" t="s">
        <v>48</v>
      </c>
      <c r="AM46" s="27" t="str">
        <f t="shared" si="21"/>
        <v>TK</v>
      </c>
      <c r="AN46" s="22" t="s">
        <v>167</v>
      </c>
      <c r="AO46" s="22" t="s">
        <v>204</v>
      </c>
      <c r="AP46" s="30">
        <v>51</v>
      </c>
      <c r="AQ46" s="30">
        <v>7</v>
      </c>
      <c r="AR46" s="22" t="s">
        <v>103</v>
      </c>
      <c r="AS46" s="31" t="s">
        <v>621</v>
      </c>
      <c r="AT46" s="31"/>
      <c r="AU46" s="31" t="s">
        <v>622</v>
      </c>
      <c r="AV46" s="31"/>
      <c r="AW46" s="13"/>
      <c r="AX46" s="16">
        <v>2019</v>
      </c>
      <c r="AY46" s="33" t="s">
        <v>402</v>
      </c>
    </row>
    <row r="47" spans="1:51" ht="15.75" x14ac:dyDescent="0.25">
      <c r="A47" s="13" t="s">
        <v>341</v>
      </c>
      <c r="B47" s="28"/>
      <c r="C47" s="30"/>
      <c r="D47" s="15" t="s">
        <v>403</v>
      </c>
      <c r="E47" s="16" t="s">
        <v>44</v>
      </c>
      <c r="F47" s="16" t="s">
        <v>45</v>
      </c>
      <c r="G47" s="17">
        <v>41293</v>
      </c>
      <c r="H47" s="18">
        <f>DATEDIF(G47,[1]PETUNJUK!$H$10,"y")</f>
        <v>6</v>
      </c>
      <c r="I47" s="18">
        <f t="shared" si="6"/>
        <v>6</v>
      </c>
      <c r="J47" s="19" t="s">
        <v>623</v>
      </c>
      <c r="K47" s="22" t="s">
        <v>404</v>
      </c>
      <c r="L47" s="19" t="s">
        <v>624</v>
      </c>
      <c r="M47" s="20">
        <v>32400</v>
      </c>
      <c r="N47" s="22" t="s">
        <v>405</v>
      </c>
      <c r="O47" s="19" t="s">
        <v>625</v>
      </c>
      <c r="P47" s="20">
        <v>24704</v>
      </c>
      <c r="Q47" s="21" t="s">
        <v>53</v>
      </c>
      <c r="R47" s="22" t="str">
        <f t="shared" si="12"/>
        <v>Peg.Swasta</v>
      </c>
      <c r="S47" s="21" t="s">
        <v>47</v>
      </c>
      <c r="T47" s="22" t="str">
        <f t="shared" si="13"/>
        <v>Tdk Bekerja</v>
      </c>
      <c r="U47" s="23"/>
      <c r="V47" s="23"/>
      <c r="W47" s="24" t="s">
        <v>50</v>
      </c>
      <c r="X47" s="16" t="str">
        <f t="shared" si="14"/>
        <v>SLTA</v>
      </c>
      <c r="Y47" s="24" t="s">
        <v>48</v>
      </c>
      <c r="Z47" s="16" t="str">
        <f t="shared" si="15"/>
        <v>&lt;=SLTP</v>
      </c>
      <c r="AA47" s="25"/>
      <c r="AB47" s="16"/>
      <c r="AC47" s="25"/>
      <c r="AD47" s="26"/>
      <c r="AE47" s="24"/>
      <c r="AF47" s="27"/>
      <c r="AG47" s="25"/>
      <c r="AH47" s="27"/>
      <c r="AI47" s="24"/>
      <c r="AJ47" s="27"/>
      <c r="AK47" s="35" t="s">
        <v>80</v>
      </c>
      <c r="AL47" s="24" t="s">
        <v>50</v>
      </c>
      <c r="AM47" s="27" t="str">
        <f t="shared" si="21"/>
        <v>RA</v>
      </c>
      <c r="AN47" s="22" t="s">
        <v>406</v>
      </c>
      <c r="AO47" s="22" t="s">
        <v>626</v>
      </c>
      <c r="AP47" s="30">
        <v>12</v>
      </c>
      <c r="AQ47" s="30">
        <v>4</v>
      </c>
      <c r="AR47" s="22" t="s">
        <v>627</v>
      </c>
      <c r="AS47" s="31" t="s">
        <v>628</v>
      </c>
      <c r="AT47" s="31"/>
      <c r="AU47" s="31" t="s">
        <v>629</v>
      </c>
      <c r="AV47" s="31"/>
      <c r="AW47" s="13"/>
      <c r="AX47" s="16">
        <v>2019</v>
      </c>
      <c r="AY47" s="33" t="s">
        <v>197</v>
      </c>
    </row>
    <row r="48" spans="1:51" ht="15.75" x14ac:dyDescent="0.25">
      <c r="A48" s="13" t="s">
        <v>342</v>
      </c>
      <c r="B48" s="28"/>
      <c r="C48" s="30"/>
      <c r="D48" s="15" t="s">
        <v>407</v>
      </c>
      <c r="E48" s="16" t="s">
        <v>44</v>
      </c>
      <c r="F48" s="16" t="s">
        <v>45</v>
      </c>
      <c r="G48" s="17">
        <v>41135</v>
      </c>
      <c r="H48" s="18">
        <f>DATEDIF(G48,[1]PETUNJUK!$H$10,"y")</f>
        <v>6</v>
      </c>
      <c r="I48" s="18">
        <f t="shared" si="6"/>
        <v>6</v>
      </c>
      <c r="J48" s="19" t="s">
        <v>630</v>
      </c>
      <c r="K48" s="22" t="s">
        <v>408</v>
      </c>
      <c r="L48" s="19" t="s">
        <v>631</v>
      </c>
      <c r="M48" s="20">
        <v>25743</v>
      </c>
      <c r="N48" s="22" t="s">
        <v>409</v>
      </c>
      <c r="O48" s="19" t="s">
        <v>632</v>
      </c>
      <c r="P48" s="20">
        <v>29313</v>
      </c>
      <c r="Q48" s="21" t="s">
        <v>53</v>
      </c>
      <c r="R48" s="22" t="str">
        <f t="shared" si="12"/>
        <v>Peg.Swasta</v>
      </c>
      <c r="S48" s="21" t="s">
        <v>53</v>
      </c>
      <c r="T48" s="22" t="str">
        <f t="shared" si="13"/>
        <v>Peg.Swasta</v>
      </c>
      <c r="U48" s="23"/>
      <c r="V48" s="23"/>
      <c r="W48" s="24" t="s">
        <v>50</v>
      </c>
      <c r="X48" s="16" t="str">
        <f t="shared" si="14"/>
        <v>SLTA</v>
      </c>
      <c r="Y48" s="24" t="s">
        <v>54</v>
      </c>
      <c r="Z48" s="16" t="str">
        <f t="shared" si="15"/>
        <v>D3</v>
      </c>
      <c r="AA48" s="25"/>
      <c r="AB48" s="16"/>
      <c r="AC48" s="25"/>
      <c r="AD48" s="26"/>
      <c r="AE48" s="24"/>
      <c r="AF48" s="27"/>
      <c r="AG48" s="25"/>
      <c r="AH48" s="27"/>
      <c r="AI48" s="24"/>
      <c r="AJ48" s="27"/>
      <c r="AK48" s="35" t="s">
        <v>80</v>
      </c>
      <c r="AL48" s="24" t="s">
        <v>48</v>
      </c>
      <c r="AM48" s="27" t="str">
        <f t="shared" si="21"/>
        <v>TK</v>
      </c>
      <c r="AN48" s="22" t="s">
        <v>410</v>
      </c>
      <c r="AO48" s="22" t="s">
        <v>633</v>
      </c>
      <c r="AP48" s="30">
        <v>1</v>
      </c>
      <c r="AQ48" s="30">
        <v>1</v>
      </c>
      <c r="AR48" s="22" t="s">
        <v>634</v>
      </c>
      <c r="AS48" s="31" t="s">
        <v>635</v>
      </c>
      <c r="AT48" s="31"/>
      <c r="AU48" s="31" t="s">
        <v>636</v>
      </c>
      <c r="AV48" s="31"/>
      <c r="AW48" s="13"/>
      <c r="AX48" s="16">
        <v>2019</v>
      </c>
      <c r="AY48" s="33" t="s">
        <v>411</v>
      </c>
    </row>
    <row r="49" spans="1:51" ht="15.75" x14ac:dyDescent="0.25">
      <c r="A49" s="13" t="s">
        <v>343</v>
      </c>
      <c r="B49" s="28"/>
      <c r="C49" s="30"/>
      <c r="D49" s="15" t="s">
        <v>412</v>
      </c>
      <c r="E49" s="16" t="s">
        <v>52</v>
      </c>
      <c r="F49" s="16" t="s">
        <v>45</v>
      </c>
      <c r="G49" s="17">
        <v>41351</v>
      </c>
      <c r="H49" s="18">
        <f>DATEDIF(G49,[1]PETUNJUK!$H$10,"y")</f>
        <v>5</v>
      </c>
      <c r="I49" s="18">
        <f t="shared" si="6"/>
        <v>5</v>
      </c>
      <c r="J49" s="19" t="s">
        <v>637</v>
      </c>
      <c r="K49" s="22" t="s">
        <v>413</v>
      </c>
      <c r="L49" s="19" t="s">
        <v>638</v>
      </c>
      <c r="M49" s="20">
        <v>32355</v>
      </c>
      <c r="N49" s="22" t="s">
        <v>414</v>
      </c>
      <c r="O49" s="19" t="s">
        <v>639</v>
      </c>
      <c r="P49" s="20">
        <v>27790</v>
      </c>
      <c r="Q49" s="21" t="s">
        <v>53</v>
      </c>
      <c r="R49" s="22" t="str">
        <f t="shared" si="12"/>
        <v>Peg.Swasta</v>
      </c>
      <c r="S49" s="21" t="s">
        <v>47</v>
      </c>
      <c r="T49" s="22" t="str">
        <f t="shared" si="13"/>
        <v>Tdk Bekerja</v>
      </c>
      <c r="U49" s="23"/>
      <c r="V49" s="23"/>
      <c r="W49" s="24" t="s">
        <v>50</v>
      </c>
      <c r="X49" s="16" t="str">
        <f t="shared" si="14"/>
        <v>SLTA</v>
      </c>
      <c r="Y49" s="24" t="s">
        <v>54</v>
      </c>
      <c r="Z49" s="16" t="str">
        <f t="shared" si="15"/>
        <v>D3</v>
      </c>
      <c r="AA49" s="25"/>
      <c r="AB49" s="16"/>
      <c r="AC49" s="25"/>
      <c r="AD49" s="26"/>
      <c r="AE49" s="24"/>
      <c r="AF49" s="27"/>
      <c r="AG49" s="25"/>
      <c r="AH49" s="27"/>
      <c r="AI49" s="24"/>
      <c r="AJ49" s="27"/>
      <c r="AK49" s="35" t="s">
        <v>80</v>
      </c>
      <c r="AL49" s="24" t="s">
        <v>48</v>
      </c>
      <c r="AM49" s="27" t="str">
        <f t="shared" si="21"/>
        <v>TK</v>
      </c>
      <c r="AN49" s="22" t="s">
        <v>68</v>
      </c>
      <c r="AO49" s="22" t="s">
        <v>81</v>
      </c>
      <c r="AP49" s="30">
        <v>4</v>
      </c>
      <c r="AQ49" s="30">
        <v>1</v>
      </c>
      <c r="AR49" s="22" t="s">
        <v>82</v>
      </c>
      <c r="AS49" s="31" t="s">
        <v>640</v>
      </c>
      <c r="AT49" s="31"/>
      <c r="AU49" s="31" t="s">
        <v>641</v>
      </c>
      <c r="AV49" s="31"/>
      <c r="AW49" s="13"/>
      <c r="AX49" s="16">
        <v>2019</v>
      </c>
      <c r="AY49" s="33" t="s">
        <v>415</v>
      </c>
    </row>
    <row r="50" spans="1:51" ht="15.75" x14ac:dyDescent="0.25">
      <c r="A50" s="13" t="s">
        <v>344</v>
      </c>
      <c r="B50" s="28"/>
      <c r="C50" s="30"/>
      <c r="D50" s="15" t="s">
        <v>416</v>
      </c>
      <c r="E50" s="16" t="s">
        <v>52</v>
      </c>
      <c r="F50" s="16" t="s">
        <v>45</v>
      </c>
      <c r="G50" s="17">
        <v>41041</v>
      </c>
      <c r="H50" s="18">
        <f>DATEDIF(G50,[1]PETUNJUK!$H$10,"y")</f>
        <v>6</v>
      </c>
      <c r="I50" s="18">
        <f t="shared" si="6"/>
        <v>6</v>
      </c>
      <c r="J50" s="19" t="s">
        <v>642</v>
      </c>
      <c r="K50" s="22" t="s">
        <v>417</v>
      </c>
      <c r="L50" s="19" t="s">
        <v>643</v>
      </c>
      <c r="M50" s="20">
        <v>30104</v>
      </c>
      <c r="N50" s="22" t="s">
        <v>418</v>
      </c>
      <c r="O50" s="19" t="s">
        <v>644</v>
      </c>
      <c r="P50" s="20">
        <v>31713</v>
      </c>
      <c r="Q50" s="21" t="s">
        <v>59</v>
      </c>
      <c r="R50" s="22" t="str">
        <f t="shared" si="12"/>
        <v>Guru/Dosen</v>
      </c>
      <c r="S50" s="21" t="s">
        <v>59</v>
      </c>
      <c r="T50" s="22" t="str">
        <f t="shared" si="13"/>
        <v>Guru/Dosen</v>
      </c>
      <c r="U50" s="23"/>
      <c r="V50" s="23"/>
      <c r="W50" s="24" t="s">
        <v>55</v>
      </c>
      <c r="X50" s="16" t="str">
        <f t="shared" si="14"/>
        <v>S1</v>
      </c>
      <c r="Y50" s="24" t="s">
        <v>55</v>
      </c>
      <c r="Z50" s="16" t="str">
        <f t="shared" si="15"/>
        <v>S1</v>
      </c>
      <c r="AA50" s="25"/>
      <c r="AB50" s="16"/>
      <c r="AC50" s="25"/>
      <c r="AD50" s="26"/>
      <c r="AE50" s="24"/>
      <c r="AF50" s="27"/>
      <c r="AG50" s="25"/>
      <c r="AH50" s="27"/>
      <c r="AI50" s="24"/>
      <c r="AJ50" s="27"/>
      <c r="AK50" s="35" t="s">
        <v>80</v>
      </c>
      <c r="AL50" s="24" t="s">
        <v>48</v>
      </c>
      <c r="AM50" s="27" t="str">
        <f t="shared" si="21"/>
        <v>TK</v>
      </c>
      <c r="AN50" s="22" t="s">
        <v>68</v>
      </c>
      <c r="AO50" s="22" t="s">
        <v>194</v>
      </c>
      <c r="AP50" s="30">
        <v>25</v>
      </c>
      <c r="AQ50" s="30">
        <v>4</v>
      </c>
      <c r="AR50" s="22" t="s">
        <v>70</v>
      </c>
      <c r="AS50" s="31" t="s">
        <v>645</v>
      </c>
      <c r="AT50" s="31"/>
      <c r="AU50" s="31" t="s">
        <v>646</v>
      </c>
      <c r="AV50" s="31" t="s">
        <v>647</v>
      </c>
      <c r="AW50" s="13"/>
      <c r="AX50" s="16">
        <v>2019</v>
      </c>
      <c r="AY50" s="33" t="s">
        <v>419</v>
      </c>
    </row>
    <row r="51" spans="1:51" ht="15.75" x14ac:dyDescent="0.25">
      <c r="A51" s="13" t="s">
        <v>345</v>
      </c>
      <c r="B51" s="28"/>
      <c r="C51" s="30"/>
      <c r="D51" s="15" t="s">
        <v>427</v>
      </c>
      <c r="E51" s="16" t="s">
        <v>52</v>
      </c>
      <c r="F51" s="16" t="s">
        <v>45</v>
      </c>
      <c r="G51" s="17">
        <v>41090</v>
      </c>
      <c r="H51" s="18">
        <f>DATEDIF(G51,[1]PETUNJUK!$H$10,"y")</f>
        <v>6</v>
      </c>
      <c r="I51" s="18">
        <f t="shared" si="6"/>
        <v>6</v>
      </c>
      <c r="J51" s="19" t="s">
        <v>648</v>
      </c>
      <c r="K51" s="22" t="s">
        <v>428</v>
      </c>
      <c r="L51" s="19" t="s">
        <v>649</v>
      </c>
      <c r="M51" s="20">
        <v>27820</v>
      </c>
      <c r="N51" s="22" t="s">
        <v>429</v>
      </c>
      <c r="O51" s="19" t="s">
        <v>650</v>
      </c>
      <c r="P51" s="20">
        <v>28900</v>
      </c>
      <c r="Q51" s="21" t="s">
        <v>46</v>
      </c>
      <c r="R51" s="22" t="str">
        <f t="shared" si="12"/>
        <v>Pengusaha/Wiraswasta</v>
      </c>
      <c r="S51" s="21" t="s">
        <v>47</v>
      </c>
      <c r="T51" s="22" t="str">
        <f t="shared" si="13"/>
        <v>Tdk Bekerja</v>
      </c>
      <c r="U51" s="23"/>
      <c r="V51" s="23"/>
      <c r="W51" s="24" t="s">
        <v>55</v>
      </c>
      <c r="X51" s="16" t="str">
        <f t="shared" si="14"/>
        <v>S1</v>
      </c>
      <c r="Y51" s="24" t="s">
        <v>48</v>
      </c>
      <c r="Z51" s="16" t="str">
        <f t="shared" si="15"/>
        <v>&lt;=SLTP</v>
      </c>
      <c r="AA51" s="25"/>
      <c r="AB51" s="16"/>
      <c r="AC51" s="25"/>
      <c r="AD51" s="26"/>
      <c r="AE51" s="24"/>
      <c r="AF51" s="27"/>
      <c r="AG51" s="25"/>
      <c r="AH51" s="27"/>
      <c r="AI51" s="24"/>
      <c r="AJ51" s="27"/>
      <c r="AK51" s="35">
        <v>2</v>
      </c>
      <c r="AL51" s="24" t="s">
        <v>48</v>
      </c>
      <c r="AM51" s="27" t="str">
        <f t="shared" si="21"/>
        <v>TK</v>
      </c>
      <c r="AN51" s="22" t="s">
        <v>410</v>
      </c>
      <c r="AO51" s="22" t="s">
        <v>81</v>
      </c>
      <c r="AP51" s="30">
        <v>2</v>
      </c>
      <c r="AQ51" s="30">
        <v>3</v>
      </c>
      <c r="AR51" s="22" t="s">
        <v>82</v>
      </c>
      <c r="AS51" s="31" t="s">
        <v>651</v>
      </c>
      <c r="AT51" s="31"/>
      <c r="AU51" s="31" t="s">
        <v>652</v>
      </c>
      <c r="AV51" s="31"/>
      <c r="AW51" s="13"/>
      <c r="AX51" s="16">
        <v>2019</v>
      </c>
      <c r="AY51" s="33" t="s">
        <v>430</v>
      </c>
    </row>
    <row r="52" spans="1:51" ht="15.75" x14ac:dyDescent="0.25">
      <c r="A52" s="13" t="s">
        <v>346</v>
      </c>
      <c r="B52" s="28"/>
      <c r="C52" s="30"/>
      <c r="D52" s="15" t="s">
        <v>431</v>
      </c>
      <c r="E52" s="16" t="s">
        <v>52</v>
      </c>
      <c r="F52" s="16" t="s">
        <v>45</v>
      </c>
      <c r="G52" s="17">
        <v>41090</v>
      </c>
      <c r="H52" s="18">
        <f>DATEDIF(G52,[1]PETUNJUK!$H$10,"y")</f>
        <v>6</v>
      </c>
      <c r="I52" s="18">
        <f t="shared" si="6"/>
        <v>6</v>
      </c>
      <c r="J52" s="19" t="s">
        <v>654</v>
      </c>
      <c r="K52" s="22" t="s">
        <v>428</v>
      </c>
      <c r="L52" s="19" t="s">
        <v>649</v>
      </c>
      <c r="M52" s="20">
        <v>27821</v>
      </c>
      <c r="N52" s="22" t="s">
        <v>429</v>
      </c>
      <c r="O52" s="19" t="s">
        <v>650</v>
      </c>
      <c r="P52" s="20">
        <v>28901</v>
      </c>
      <c r="Q52" s="21" t="s">
        <v>599</v>
      </c>
      <c r="R52" s="22" t="str">
        <f t="shared" ref="R52" si="22">IF(Q52="01","Tdk Bekerja",IF(Q52="02","Pensiunan/Alm.",IF(Q52="03","PNS",IF(Q52="04","TNI/POLRI",IF(Q52="05","Guru/Dosen",IF(Q52="06","Peg.Swasta",IF(Q52="07","Pengusaha/Wiraswasta",IF(Q52="08","Pengacara/Hakim/Jaksa/Notaris",IF(Q52="09","Seniman/Sejenis",IF(Q52="10","Dokter/Sejenis",IF(Q52="11","Penerbangan",IF(Q52="12","Pedagang",IF(Q52="13","Petani/ternak",IF(Q52="14","Nelayan",IF(Q52="15","Buruh",IF(Q52="16","Angkutan",IF(Q52="17","PolitikusS",IF(Q52="18","Lainnya","DI ISI"))))))))))))))))))</f>
        <v>Pengacara/Hakim/Jaksa/Notaris</v>
      </c>
      <c r="S52" s="21" t="s">
        <v>653</v>
      </c>
      <c r="T52" s="22" t="str">
        <f t="shared" ref="T52:T88" si="23">IF(S52="01","Tdk Bekerja",IF(S52="02","Pensiunan/Alm.",IF(S52="03","PNS",IF(S52="04","TNI/POLRI",IF(S52="05","Guru/Dosen",IF(S52="06","Peg.Swasta",IF(S52="07","Pengusaha/Wiraswasta",IF(S52="08","Pengacara/Hakim/Jaksa/Notaris",IF(S52="09","Seniman/Sejenis",IF(S52="10","Dokter/Sejenis",IF(S52="11","Penerbangan",IF(S52="12","Pedagang",IF(S52="13","Petani/ternak",IF(S52="14","Nelayan",IF(S52="15","Buruh",IF(S52="16","Angkutan",IF(S52="17","PolitikusS",IF(S52="18","Lainnya","DI ISI"))))))))))))))))))</f>
        <v>Pensiunan/Alm.</v>
      </c>
      <c r="U52" s="23"/>
      <c r="V52" s="23"/>
      <c r="W52" s="24" t="s">
        <v>607</v>
      </c>
      <c r="X52" s="16" t="str">
        <f t="shared" ref="X52" si="24">IF(W52="0","Tdk Pnddkan Formal",IF(W52="1","&lt;=SLTP",IF(W52="2","SLTA",IF(W52="3","D1",IF(W52="4","D2",IF(W52="5","D3",IF(W52="6","D4",IF(W52="7","S1",IF(W52="8","S2",IF(W52="9","S3","DI ISI"))))))))))</f>
        <v>S2</v>
      </c>
      <c r="Y52" s="24" t="s">
        <v>50</v>
      </c>
      <c r="Z52" s="16" t="str">
        <f t="shared" ref="Z52:Z88" si="25">IF(Y52="0","Tdk Pnddkan Formal",IF(Y52="1","&lt;=SLTP",IF(Y52="2","SLTA",IF(Y52="3","D1",IF(Y52="4","D2",IF(Y52="5","D3",IF(Y52="6","D4",IF(Y52="7","S1",IF(Y52="8","S2",IF(Y52="9","S3","DI ISI"))))))))))</f>
        <v>SLTA</v>
      </c>
      <c r="AA52" s="25"/>
      <c r="AB52" s="16"/>
      <c r="AC52" s="25"/>
      <c r="AD52" s="26"/>
      <c r="AE52" s="24"/>
      <c r="AF52" s="27"/>
      <c r="AG52" s="25"/>
      <c r="AH52" s="27"/>
      <c r="AI52" s="24"/>
      <c r="AJ52" s="27"/>
      <c r="AK52" s="35">
        <v>2</v>
      </c>
      <c r="AL52" s="24" t="s">
        <v>48</v>
      </c>
      <c r="AM52" s="27" t="str">
        <f t="shared" ref="AM52:AM88" si="26">IF(AL52="1","TK",IF(AL52="2","RA",IF(AL52="3","PAUD",IF(AL52="4","TKLB",IF(AL52="5","Langsung dari Ortu","DI ISI")))))</f>
        <v>TK</v>
      </c>
      <c r="AN52" s="22" t="s">
        <v>410</v>
      </c>
      <c r="AO52" s="22" t="s">
        <v>81</v>
      </c>
      <c r="AP52" s="30">
        <v>2</v>
      </c>
      <c r="AQ52" s="30">
        <v>3</v>
      </c>
      <c r="AR52" s="22" t="s">
        <v>82</v>
      </c>
      <c r="AS52" s="31" t="s">
        <v>651</v>
      </c>
      <c r="AT52" s="31"/>
      <c r="AU52" s="31" t="s">
        <v>652</v>
      </c>
      <c r="AV52" s="31"/>
      <c r="AW52" s="13"/>
      <c r="AX52" s="16">
        <v>2019</v>
      </c>
      <c r="AY52" s="33" t="s">
        <v>432</v>
      </c>
    </row>
    <row r="53" spans="1:51" ht="15.75" x14ac:dyDescent="0.25">
      <c r="A53" s="13" t="s">
        <v>347</v>
      </c>
      <c r="B53" s="28"/>
      <c r="C53" s="30"/>
      <c r="D53" s="15" t="s">
        <v>433</v>
      </c>
      <c r="E53" s="16" t="s">
        <v>44</v>
      </c>
      <c r="F53" s="16" t="s">
        <v>45</v>
      </c>
      <c r="G53" s="17">
        <v>40950</v>
      </c>
      <c r="H53" s="18">
        <f>DATEDIF(G53,[1]PETUNJUK!$H$10,"y")</f>
        <v>7</v>
      </c>
      <c r="I53" s="18">
        <f t="shared" si="6"/>
        <v>7</v>
      </c>
      <c r="J53" s="19" t="s">
        <v>655</v>
      </c>
      <c r="K53" s="22"/>
      <c r="L53" s="19" t="s">
        <v>656</v>
      </c>
      <c r="M53" s="20">
        <v>27575</v>
      </c>
      <c r="N53" s="22" t="s">
        <v>434</v>
      </c>
      <c r="O53" s="19" t="s">
        <v>657</v>
      </c>
      <c r="P53" s="20">
        <v>26385</v>
      </c>
      <c r="Q53" s="21"/>
      <c r="R53" s="22" t="str">
        <f t="shared" si="12"/>
        <v>DI ISI</v>
      </c>
      <c r="S53" s="21" t="s">
        <v>56</v>
      </c>
      <c r="T53" s="22" t="str">
        <f t="shared" si="23"/>
        <v>Pedagang</v>
      </c>
      <c r="U53" s="23"/>
      <c r="V53" s="23"/>
      <c r="W53" s="24"/>
      <c r="X53" s="16" t="str">
        <f t="shared" si="14"/>
        <v>DI ISI</v>
      </c>
      <c r="Y53" s="24" t="s">
        <v>48</v>
      </c>
      <c r="Z53" s="16" t="str">
        <f t="shared" si="25"/>
        <v>&lt;=SLTP</v>
      </c>
      <c r="AA53" s="25"/>
      <c r="AB53" s="16"/>
      <c r="AC53" s="25"/>
      <c r="AD53" s="26"/>
      <c r="AE53" s="24"/>
      <c r="AF53" s="27"/>
      <c r="AG53" s="25"/>
      <c r="AH53" s="27"/>
      <c r="AI53" s="24"/>
      <c r="AJ53" s="27"/>
      <c r="AK53" s="35">
        <v>0</v>
      </c>
      <c r="AL53" s="24" t="s">
        <v>48</v>
      </c>
      <c r="AM53" s="27" t="str">
        <f t="shared" si="26"/>
        <v>TK</v>
      </c>
      <c r="AN53" s="22" t="s">
        <v>410</v>
      </c>
      <c r="AO53" s="22" t="s">
        <v>658</v>
      </c>
      <c r="AP53" s="30">
        <v>3</v>
      </c>
      <c r="AQ53" s="30">
        <v>2</v>
      </c>
      <c r="AR53" s="22" t="s">
        <v>82</v>
      </c>
      <c r="AS53" s="31" t="s">
        <v>659</v>
      </c>
      <c r="AT53" s="31"/>
      <c r="AU53" s="31" t="s">
        <v>660</v>
      </c>
      <c r="AV53" s="31"/>
      <c r="AW53" s="13"/>
      <c r="AX53" s="16">
        <v>2019</v>
      </c>
      <c r="AY53" s="33" t="s">
        <v>435</v>
      </c>
    </row>
    <row r="54" spans="1:51" ht="15.75" x14ac:dyDescent="0.25">
      <c r="A54" s="13" t="s">
        <v>348</v>
      </c>
      <c r="B54" s="28"/>
      <c r="C54" s="30"/>
      <c r="D54" s="15" t="s">
        <v>436</v>
      </c>
      <c r="E54" s="16" t="s">
        <v>52</v>
      </c>
      <c r="F54" s="16" t="s">
        <v>45</v>
      </c>
      <c r="G54" s="17">
        <v>41248</v>
      </c>
      <c r="H54" s="18">
        <f>DATEDIF(G54,[1]PETUNJUK!$H$10,"y")</f>
        <v>6</v>
      </c>
      <c r="I54" s="18">
        <f t="shared" si="6"/>
        <v>6</v>
      </c>
      <c r="J54" s="19" t="s">
        <v>661</v>
      </c>
      <c r="K54" s="22" t="s">
        <v>437</v>
      </c>
      <c r="L54" s="19" t="s">
        <v>662</v>
      </c>
      <c r="M54" s="20">
        <v>27062</v>
      </c>
      <c r="N54" s="22" t="s">
        <v>438</v>
      </c>
      <c r="O54" s="19" t="s">
        <v>663</v>
      </c>
      <c r="P54" s="20">
        <v>30647</v>
      </c>
      <c r="Q54" s="21" t="s">
        <v>46</v>
      </c>
      <c r="R54" s="22" t="str">
        <f t="shared" si="12"/>
        <v>Pengusaha/Wiraswasta</v>
      </c>
      <c r="S54" s="21" t="s">
        <v>47</v>
      </c>
      <c r="T54" s="22" t="str">
        <f t="shared" si="23"/>
        <v>Tdk Bekerja</v>
      </c>
      <c r="U54" s="23"/>
      <c r="V54" s="23"/>
      <c r="W54" s="24" t="s">
        <v>48</v>
      </c>
      <c r="X54" s="16" t="str">
        <f t="shared" si="14"/>
        <v>&lt;=SLTP</v>
      </c>
      <c r="Y54" s="24" t="s">
        <v>48</v>
      </c>
      <c r="Z54" s="16" t="str">
        <f t="shared" si="25"/>
        <v>&lt;=SLTP</v>
      </c>
      <c r="AA54" s="25"/>
      <c r="AB54" s="16"/>
      <c r="AC54" s="25"/>
      <c r="AD54" s="26"/>
      <c r="AE54" s="24"/>
      <c r="AF54" s="27"/>
      <c r="AG54" s="25"/>
      <c r="AH54" s="27"/>
      <c r="AI54" s="24"/>
      <c r="AJ54" s="27"/>
      <c r="AK54" s="35">
        <v>2</v>
      </c>
      <c r="AL54" s="24"/>
      <c r="AM54" s="27" t="str">
        <f t="shared" si="26"/>
        <v>DI ISI</v>
      </c>
      <c r="AN54" s="22"/>
      <c r="AO54" s="22" t="s">
        <v>102</v>
      </c>
      <c r="AP54" s="30">
        <v>21</v>
      </c>
      <c r="AQ54" s="30">
        <v>4</v>
      </c>
      <c r="AR54" s="22" t="s">
        <v>103</v>
      </c>
      <c r="AS54" s="31" t="s">
        <v>664</v>
      </c>
      <c r="AT54" s="31"/>
      <c r="AU54" s="31"/>
      <c r="AV54" s="31"/>
      <c r="AW54" s="13"/>
      <c r="AX54" s="16">
        <v>2019</v>
      </c>
      <c r="AY54" s="33" t="s">
        <v>95</v>
      </c>
    </row>
    <row r="55" spans="1:51" ht="15.75" x14ac:dyDescent="0.25">
      <c r="A55" s="13" t="s">
        <v>349</v>
      </c>
      <c r="B55" s="28"/>
      <c r="C55" s="30"/>
      <c r="D55" s="15" t="s">
        <v>439</v>
      </c>
      <c r="E55" s="16" t="s">
        <v>44</v>
      </c>
      <c r="F55" s="16" t="s">
        <v>45</v>
      </c>
      <c r="G55" s="17">
        <v>41268</v>
      </c>
      <c r="H55" s="18">
        <f>DATEDIF(G55,[1]PETUNJUK!$H$10,"y")</f>
        <v>6</v>
      </c>
      <c r="I55" s="18">
        <f t="shared" si="6"/>
        <v>6</v>
      </c>
      <c r="J55" s="19" t="s">
        <v>665</v>
      </c>
      <c r="K55" s="22" t="s">
        <v>440</v>
      </c>
      <c r="L55" s="19" t="s">
        <v>666</v>
      </c>
      <c r="M55" s="20">
        <v>30497</v>
      </c>
      <c r="N55" s="22" t="s">
        <v>441</v>
      </c>
      <c r="O55" s="19" t="s">
        <v>667</v>
      </c>
      <c r="P55" s="20">
        <v>27447</v>
      </c>
      <c r="Q55" s="21" t="s">
        <v>58</v>
      </c>
      <c r="R55" s="22" t="str">
        <f t="shared" si="12"/>
        <v>Buruh</v>
      </c>
      <c r="S55" s="21" t="s">
        <v>47</v>
      </c>
      <c r="T55" s="22" t="str">
        <f t="shared" si="23"/>
        <v>Tdk Bekerja</v>
      </c>
      <c r="U55" s="23"/>
      <c r="V55" s="23"/>
      <c r="W55" s="24" t="s">
        <v>48</v>
      </c>
      <c r="X55" s="16" t="str">
        <f t="shared" si="14"/>
        <v>&lt;=SLTP</v>
      </c>
      <c r="Y55" s="24" t="s">
        <v>48</v>
      </c>
      <c r="Z55" s="16" t="str">
        <f t="shared" si="25"/>
        <v>&lt;=SLTP</v>
      </c>
      <c r="AA55" s="25"/>
      <c r="AB55" s="16"/>
      <c r="AC55" s="25"/>
      <c r="AD55" s="26"/>
      <c r="AE55" s="24"/>
      <c r="AF55" s="27"/>
      <c r="AG55" s="25"/>
      <c r="AH55" s="27"/>
      <c r="AI55" s="24"/>
      <c r="AJ55" s="27"/>
      <c r="AK55" s="35">
        <v>3</v>
      </c>
      <c r="AL55" s="24" t="s">
        <v>48</v>
      </c>
      <c r="AM55" s="27" t="str">
        <f t="shared" si="26"/>
        <v>TK</v>
      </c>
      <c r="AN55" s="22" t="s">
        <v>442</v>
      </c>
      <c r="AO55" s="22" t="s">
        <v>102</v>
      </c>
      <c r="AP55" s="30">
        <v>21</v>
      </c>
      <c r="AQ55" s="30">
        <v>4</v>
      </c>
      <c r="AR55" s="22" t="s">
        <v>103</v>
      </c>
      <c r="AS55" s="31" t="s">
        <v>668</v>
      </c>
      <c r="AT55" s="31"/>
      <c r="AU55" s="31" t="s">
        <v>669</v>
      </c>
      <c r="AV55" s="31"/>
      <c r="AW55" s="13"/>
      <c r="AX55" s="16">
        <v>2019</v>
      </c>
      <c r="AY55" s="33" t="s">
        <v>443</v>
      </c>
    </row>
    <row r="56" spans="1:51" ht="15.75" x14ac:dyDescent="0.25">
      <c r="A56" s="13" t="s">
        <v>350</v>
      </c>
      <c r="B56" s="28"/>
      <c r="C56" s="30"/>
      <c r="D56" s="15" t="s">
        <v>444</v>
      </c>
      <c r="E56" s="16" t="s">
        <v>52</v>
      </c>
      <c r="F56" s="16" t="s">
        <v>45</v>
      </c>
      <c r="G56" s="17">
        <v>40994</v>
      </c>
      <c r="H56" s="18">
        <f>DATEDIF(G56,[1]PETUNJUK!$H$10,"y")</f>
        <v>6</v>
      </c>
      <c r="I56" s="18">
        <f t="shared" si="6"/>
        <v>6</v>
      </c>
      <c r="J56" s="19" t="s">
        <v>670</v>
      </c>
      <c r="K56" s="22" t="s">
        <v>445</v>
      </c>
      <c r="L56" s="19" t="s">
        <v>671</v>
      </c>
      <c r="M56" s="20">
        <v>25639</v>
      </c>
      <c r="N56" s="22" t="s">
        <v>446</v>
      </c>
      <c r="O56" s="19" t="s">
        <v>672</v>
      </c>
      <c r="P56" s="20">
        <v>27264</v>
      </c>
      <c r="Q56" s="21" t="s">
        <v>57</v>
      </c>
      <c r="R56" s="22" t="str">
        <f t="shared" si="12"/>
        <v>Angkutan</v>
      </c>
      <c r="S56" s="21" t="s">
        <v>47</v>
      </c>
      <c r="T56" s="22" t="str">
        <f t="shared" si="23"/>
        <v>Tdk Bekerja</v>
      </c>
      <c r="U56" s="23"/>
      <c r="V56" s="23"/>
      <c r="W56" s="24" t="s">
        <v>48</v>
      </c>
      <c r="X56" s="16" t="str">
        <f t="shared" si="14"/>
        <v>&lt;=SLTP</v>
      </c>
      <c r="Y56" s="24" t="s">
        <v>48</v>
      </c>
      <c r="Z56" s="16" t="str">
        <f t="shared" si="25"/>
        <v>&lt;=SLTP</v>
      </c>
      <c r="AA56" s="25"/>
      <c r="AB56" s="16"/>
      <c r="AC56" s="25"/>
      <c r="AD56" s="26"/>
      <c r="AE56" s="24"/>
      <c r="AF56" s="27"/>
      <c r="AG56" s="25"/>
      <c r="AH56" s="27"/>
      <c r="AI56" s="24"/>
      <c r="AJ56" s="27"/>
      <c r="AK56" s="35">
        <v>1</v>
      </c>
      <c r="AL56" s="24" t="s">
        <v>48</v>
      </c>
      <c r="AM56" s="27" t="str">
        <f t="shared" si="26"/>
        <v>TK</v>
      </c>
      <c r="AN56" s="22" t="s">
        <v>442</v>
      </c>
      <c r="AO56" s="22" t="s">
        <v>204</v>
      </c>
      <c r="AP56" s="30">
        <v>57</v>
      </c>
      <c r="AQ56" s="30">
        <v>8</v>
      </c>
      <c r="AR56" s="22" t="s">
        <v>103</v>
      </c>
      <c r="AS56" s="31" t="s">
        <v>673</v>
      </c>
      <c r="AT56" s="31"/>
      <c r="AU56" s="31"/>
      <c r="AV56" s="31"/>
      <c r="AW56" s="13"/>
      <c r="AX56" s="16">
        <v>2019</v>
      </c>
      <c r="AY56" s="33" t="s">
        <v>447</v>
      </c>
    </row>
    <row r="57" spans="1:51" ht="15.75" x14ac:dyDescent="0.25">
      <c r="A57" s="13" t="s">
        <v>351</v>
      </c>
      <c r="B57" s="28"/>
      <c r="C57" s="30"/>
      <c r="D57" s="15" t="s">
        <v>455</v>
      </c>
      <c r="E57" s="16" t="s">
        <v>44</v>
      </c>
      <c r="F57" s="16" t="s">
        <v>45</v>
      </c>
      <c r="G57" s="17">
        <v>40945</v>
      </c>
      <c r="H57" s="18">
        <f>DATEDIF(G57,[1]PETUNJUK!$H$10,"y")</f>
        <v>7</v>
      </c>
      <c r="I57" s="18">
        <f t="shared" si="6"/>
        <v>7</v>
      </c>
      <c r="J57" s="19" t="s">
        <v>674</v>
      </c>
      <c r="K57" s="22" t="s">
        <v>456</v>
      </c>
      <c r="L57" s="19" t="s">
        <v>675</v>
      </c>
      <c r="M57" s="20">
        <v>28815</v>
      </c>
      <c r="N57" s="22" t="s">
        <v>457</v>
      </c>
      <c r="O57" s="19" t="s">
        <v>676</v>
      </c>
      <c r="P57" s="20">
        <v>30497</v>
      </c>
      <c r="Q57" s="21" t="s">
        <v>58</v>
      </c>
      <c r="R57" s="22" t="str">
        <f t="shared" si="12"/>
        <v>Buruh</v>
      </c>
      <c r="S57" s="21" t="s">
        <v>47</v>
      </c>
      <c r="T57" s="22" t="str">
        <f t="shared" si="23"/>
        <v>Tdk Bekerja</v>
      </c>
      <c r="U57" s="23"/>
      <c r="V57" s="23"/>
      <c r="W57" s="24" t="s">
        <v>48</v>
      </c>
      <c r="X57" s="16" t="str">
        <f t="shared" si="14"/>
        <v>&lt;=SLTP</v>
      </c>
      <c r="Y57" s="24" t="s">
        <v>48</v>
      </c>
      <c r="Z57" s="16" t="str">
        <f t="shared" si="25"/>
        <v>&lt;=SLTP</v>
      </c>
      <c r="AA57" s="25"/>
      <c r="AB57" s="16"/>
      <c r="AC57" s="25"/>
      <c r="AD57" s="26"/>
      <c r="AE57" s="24"/>
      <c r="AF57" s="27"/>
      <c r="AG57" s="25"/>
      <c r="AH57" s="27"/>
      <c r="AI57" s="24"/>
      <c r="AJ57" s="27"/>
      <c r="AK57" s="35">
        <v>1</v>
      </c>
      <c r="AL57" s="24" t="s">
        <v>48</v>
      </c>
      <c r="AM57" s="27" t="str">
        <f t="shared" si="26"/>
        <v>TK</v>
      </c>
      <c r="AN57" s="22" t="s">
        <v>442</v>
      </c>
      <c r="AO57" s="22" t="s">
        <v>102</v>
      </c>
      <c r="AP57" s="30">
        <v>25</v>
      </c>
      <c r="AQ57" s="30">
        <v>4</v>
      </c>
      <c r="AR57" s="22" t="s">
        <v>103</v>
      </c>
      <c r="AS57" s="31" t="s">
        <v>677</v>
      </c>
      <c r="AT57" s="31"/>
      <c r="AU57" s="31" t="s">
        <v>678</v>
      </c>
      <c r="AV57" s="31"/>
      <c r="AW57" s="13"/>
      <c r="AX57" s="16">
        <v>2019</v>
      </c>
      <c r="AY57" s="33" t="s">
        <v>458</v>
      </c>
    </row>
    <row r="58" spans="1:51" ht="15.75" x14ac:dyDescent="0.25">
      <c r="A58" s="13" t="s">
        <v>420</v>
      </c>
      <c r="B58" s="28"/>
      <c r="C58" s="30"/>
      <c r="D58" s="15" t="s">
        <v>459</v>
      </c>
      <c r="E58" s="16" t="s">
        <v>44</v>
      </c>
      <c r="F58" s="16" t="s">
        <v>45</v>
      </c>
      <c r="G58" s="17">
        <v>41187</v>
      </c>
      <c r="H58" s="18">
        <f>DATEDIF(G58,[1]PETUNJUK!$H$10,"y")</f>
        <v>6</v>
      </c>
      <c r="I58" s="18">
        <f t="shared" si="6"/>
        <v>6</v>
      </c>
      <c r="J58" s="19" t="s">
        <v>679</v>
      </c>
      <c r="K58" s="22" t="s">
        <v>460</v>
      </c>
      <c r="L58" s="19" t="s">
        <v>680</v>
      </c>
      <c r="M58" s="20">
        <v>28926</v>
      </c>
      <c r="N58" s="22" t="s">
        <v>461</v>
      </c>
      <c r="O58" s="19" t="s">
        <v>681</v>
      </c>
      <c r="P58" s="20">
        <v>30324</v>
      </c>
      <c r="Q58" s="21" t="s">
        <v>46</v>
      </c>
      <c r="R58" s="22" t="str">
        <f t="shared" si="12"/>
        <v>Pengusaha/Wiraswasta</v>
      </c>
      <c r="S58" s="21" t="s">
        <v>47</v>
      </c>
      <c r="T58" s="22" t="str">
        <f t="shared" si="23"/>
        <v>Tdk Bekerja</v>
      </c>
      <c r="U58" s="23"/>
      <c r="V58" s="23"/>
      <c r="W58" s="24" t="s">
        <v>48</v>
      </c>
      <c r="X58" s="16" t="str">
        <f t="shared" si="14"/>
        <v>&lt;=SLTP</v>
      </c>
      <c r="Y58" s="24" t="s">
        <v>50</v>
      </c>
      <c r="Z58" s="16" t="str">
        <f t="shared" si="25"/>
        <v>SLTA</v>
      </c>
      <c r="AA58" s="25"/>
      <c r="AB58" s="16"/>
      <c r="AC58" s="25"/>
      <c r="AD58" s="26"/>
      <c r="AE58" s="24"/>
      <c r="AF58" s="27"/>
      <c r="AG58" s="25"/>
      <c r="AH58" s="27"/>
      <c r="AI58" s="24"/>
      <c r="AJ58" s="27"/>
      <c r="AK58" s="35">
        <v>1</v>
      </c>
      <c r="AL58" s="24" t="s">
        <v>48</v>
      </c>
      <c r="AM58" s="27" t="str">
        <f t="shared" si="26"/>
        <v>TK</v>
      </c>
      <c r="AN58" s="22" t="s">
        <v>442</v>
      </c>
      <c r="AO58" s="22" t="s">
        <v>102</v>
      </c>
      <c r="AP58" s="30">
        <v>8</v>
      </c>
      <c r="AQ58" s="30">
        <v>2</v>
      </c>
      <c r="AR58" s="22" t="s">
        <v>103</v>
      </c>
      <c r="AS58" s="31" t="s">
        <v>682</v>
      </c>
      <c r="AT58" s="31"/>
      <c r="AU58" s="31" t="s">
        <v>683</v>
      </c>
      <c r="AV58" s="31"/>
      <c r="AW58" s="13"/>
      <c r="AX58" s="16">
        <v>2019</v>
      </c>
      <c r="AY58" s="33" t="s">
        <v>462</v>
      </c>
    </row>
    <row r="59" spans="1:51" ht="15.75" x14ac:dyDescent="0.25">
      <c r="A59" s="13" t="s">
        <v>421</v>
      </c>
      <c r="B59" s="28"/>
      <c r="C59" s="30"/>
      <c r="D59" s="15" t="s">
        <v>463</v>
      </c>
      <c r="E59" s="16" t="s">
        <v>44</v>
      </c>
      <c r="F59" s="16" t="s">
        <v>45</v>
      </c>
      <c r="G59" s="17">
        <v>41237</v>
      </c>
      <c r="H59" s="18">
        <f>DATEDIF(G59,[1]PETUNJUK!$H$10,"y")</f>
        <v>6</v>
      </c>
      <c r="I59" s="18">
        <f t="shared" si="6"/>
        <v>6</v>
      </c>
      <c r="J59" s="19" t="s">
        <v>684</v>
      </c>
      <c r="K59" s="22" t="s">
        <v>464</v>
      </c>
      <c r="L59" s="19" t="s">
        <v>685</v>
      </c>
      <c r="M59" s="20" t="s">
        <v>686</v>
      </c>
      <c r="N59" s="22" t="s">
        <v>465</v>
      </c>
      <c r="O59" s="19" t="s">
        <v>687</v>
      </c>
      <c r="P59" s="20">
        <v>30234</v>
      </c>
      <c r="Q59" s="21" t="s">
        <v>58</v>
      </c>
      <c r="R59" s="22" t="str">
        <f t="shared" si="12"/>
        <v>Buruh</v>
      </c>
      <c r="S59" s="21" t="s">
        <v>47</v>
      </c>
      <c r="T59" s="22" t="str">
        <f t="shared" si="23"/>
        <v>Tdk Bekerja</v>
      </c>
      <c r="U59" s="23"/>
      <c r="V59" s="23"/>
      <c r="W59" s="24" t="s">
        <v>48</v>
      </c>
      <c r="X59" s="16" t="str">
        <f t="shared" si="14"/>
        <v>&lt;=SLTP</v>
      </c>
      <c r="Y59" s="24" t="s">
        <v>48</v>
      </c>
      <c r="Z59" s="16" t="str">
        <f t="shared" si="25"/>
        <v>&lt;=SLTP</v>
      </c>
      <c r="AA59" s="25"/>
      <c r="AB59" s="16"/>
      <c r="AC59" s="25"/>
      <c r="AD59" s="26"/>
      <c r="AE59" s="24"/>
      <c r="AF59" s="27"/>
      <c r="AG59" s="25"/>
      <c r="AH59" s="27"/>
      <c r="AI59" s="24"/>
      <c r="AJ59" s="27"/>
      <c r="AK59" s="35">
        <v>1</v>
      </c>
      <c r="AL59" s="24" t="s">
        <v>48</v>
      </c>
      <c r="AM59" s="27" t="str">
        <f t="shared" si="26"/>
        <v>TK</v>
      </c>
      <c r="AN59" s="22" t="s">
        <v>442</v>
      </c>
      <c r="AO59" s="22" t="s">
        <v>102</v>
      </c>
      <c r="AP59" s="30">
        <v>17</v>
      </c>
      <c r="AQ59" s="30">
        <v>3</v>
      </c>
      <c r="AR59" s="22" t="s">
        <v>103</v>
      </c>
      <c r="AS59" s="31" t="s">
        <v>688</v>
      </c>
      <c r="AT59" s="31"/>
      <c r="AU59" s="31" t="s">
        <v>554</v>
      </c>
      <c r="AV59" s="31"/>
      <c r="AW59" s="13"/>
      <c r="AX59" s="16">
        <v>2019</v>
      </c>
      <c r="AY59" s="33" t="s">
        <v>466</v>
      </c>
    </row>
    <row r="60" spans="1:51" ht="15.75" x14ac:dyDescent="0.25">
      <c r="A60" s="13" t="s">
        <v>422</v>
      </c>
      <c r="B60" s="28"/>
      <c r="C60" s="30"/>
      <c r="D60" s="15" t="s">
        <v>467</v>
      </c>
      <c r="E60" s="16" t="s">
        <v>52</v>
      </c>
      <c r="F60" s="16" t="s">
        <v>45</v>
      </c>
      <c r="G60" s="37" t="s">
        <v>689</v>
      </c>
      <c r="H60" s="18">
        <f>DATEDIF(G60,[1]PETUNJUK!$H$10,"y")</f>
        <v>6</v>
      </c>
      <c r="I60" s="18">
        <f t="shared" si="6"/>
        <v>6</v>
      </c>
      <c r="J60" s="19" t="s">
        <v>690</v>
      </c>
      <c r="K60" s="22" t="s">
        <v>468</v>
      </c>
      <c r="L60" s="19" t="s">
        <v>691</v>
      </c>
      <c r="M60" s="20">
        <v>26436</v>
      </c>
      <c r="N60" s="22" t="s">
        <v>469</v>
      </c>
      <c r="O60" s="19" t="s">
        <v>692</v>
      </c>
      <c r="P60" s="20">
        <v>28837</v>
      </c>
      <c r="Q60" s="21" t="s">
        <v>601</v>
      </c>
      <c r="R60" s="22" t="str">
        <f t="shared" si="12"/>
        <v>Lainnya</v>
      </c>
      <c r="S60" s="21" t="s">
        <v>47</v>
      </c>
      <c r="T60" s="22" t="str">
        <f t="shared" si="23"/>
        <v>Tdk Bekerja</v>
      </c>
      <c r="U60" s="23"/>
      <c r="V60" s="23"/>
      <c r="W60" s="24" t="s">
        <v>48</v>
      </c>
      <c r="X60" s="16" t="str">
        <f t="shared" si="14"/>
        <v>&lt;=SLTP</v>
      </c>
      <c r="Y60" s="24" t="s">
        <v>48</v>
      </c>
      <c r="Z60" s="16" t="str">
        <f t="shared" si="25"/>
        <v>&lt;=SLTP</v>
      </c>
      <c r="AA60" s="25"/>
      <c r="AB60" s="16"/>
      <c r="AC60" s="25"/>
      <c r="AD60" s="26"/>
      <c r="AE60" s="24"/>
      <c r="AF60" s="27"/>
      <c r="AG60" s="25"/>
      <c r="AH60" s="27"/>
      <c r="AI60" s="24"/>
      <c r="AJ60" s="27"/>
      <c r="AK60" s="35">
        <v>2</v>
      </c>
      <c r="AL60" s="24" t="s">
        <v>48</v>
      </c>
      <c r="AM60" s="27" t="str">
        <f t="shared" si="26"/>
        <v>TK</v>
      </c>
      <c r="AN60" s="22" t="s">
        <v>442</v>
      </c>
      <c r="AO60" s="22" t="s">
        <v>102</v>
      </c>
      <c r="AP60" s="30">
        <v>23</v>
      </c>
      <c r="AQ60" s="30">
        <v>4</v>
      </c>
      <c r="AR60" s="22" t="s">
        <v>103</v>
      </c>
      <c r="AS60" s="31" t="s">
        <v>693</v>
      </c>
      <c r="AT60" s="31"/>
      <c r="AU60" s="31"/>
      <c r="AV60" s="31"/>
      <c r="AW60" s="13"/>
      <c r="AX60" s="16">
        <v>2019</v>
      </c>
      <c r="AY60" s="33" t="s">
        <v>470</v>
      </c>
    </row>
    <row r="61" spans="1:51" ht="15.75" x14ac:dyDescent="0.25">
      <c r="A61" s="13" t="s">
        <v>423</v>
      </c>
      <c r="B61" s="28"/>
      <c r="C61" s="30"/>
      <c r="D61" s="15" t="s">
        <v>471</v>
      </c>
      <c r="E61" s="16" t="s">
        <v>44</v>
      </c>
      <c r="F61" s="16" t="s">
        <v>45</v>
      </c>
      <c r="G61" s="37">
        <v>40976</v>
      </c>
      <c r="H61" s="18">
        <f>DATEDIF(G61,[1]PETUNJUK!$H$10,"y")</f>
        <v>6</v>
      </c>
      <c r="I61" s="18">
        <f t="shared" si="6"/>
        <v>6</v>
      </c>
      <c r="J61" s="19" t="s">
        <v>694</v>
      </c>
      <c r="K61" s="22" t="s">
        <v>472</v>
      </c>
      <c r="L61" s="19" t="s">
        <v>695</v>
      </c>
      <c r="M61" s="20">
        <v>33229</v>
      </c>
      <c r="N61" s="22" t="s">
        <v>473</v>
      </c>
      <c r="O61" s="19" t="s">
        <v>696</v>
      </c>
      <c r="P61" s="20">
        <v>32118</v>
      </c>
      <c r="Q61" s="21" t="s">
        <v>57</v>
      </c>
      <c r="R61" s="22" t="str">
        <f t="shared" si="12"/>
        <v>Angkutan</v>
      </c>
      <c r="S61" s="21" t="s">
        <v>58</v>
      </c>
      <c r="T61" s="22" t="str">
        <f t="shared" si="23"/>
        <v>Buruh</v>
      </c>
      <c r="U61" s="23"/>
      <c r="V61" s="23"/>
      <c r="W61" s="24" t="s">
        <v>48</v>
      </c>
      <c r="X61" s="16" t="str">
        <f t="shared" si="14"/>
        <v>&lt;=SLTP</v>
      </c>
      <c r="Y61" s="24" t="s">
        <v>48</v>
      </c>
      <c r="Z61" s="16" t="str">
        <f t="shared" si="25"/>
        <v>&lt;=SLTP</v>
      </c>
      <c r="AA61" s="25"/>
      <c r="AB61" s="16"/>
      <c r="AC61" s="25"/>
      <c r="AD61" s="26"/>
      <c r="AE61" s="24"/>
      <c r="AF61" s="27"/>
      <c r="AG61" s="25"/>
      <c r="AH61" s="27"/>
      <c r="AI61" s="24"/>
      <c r="AJ61" s="27"/>
      <c r="AK61" s="35">
        <v>1</v>
      </c>
      <c r="AL61" s="24" t="s">
        <v>48</v>
      </c>
      <c r="AM61" s="27" t="str">
        <f t="shared" si="26"/>
        <v>TK</v>
      </c>
      <c r="AN61" s="22" t="s">
        <v>442</v>
      </c>
      <c r="AO61" s="22" t="s">
        <v>102</v>
      </c>
      <c r="AP61" s="30">
        <v>18</v>
      </c>
      <c r="AQ61" s="30">
        <v>3</v>
      </c>
      <c r="AR61" s="22" t="s">
        <v>103</v>
      </c>
      <c r="AS61" s="31" t="s">
        <v>697</v>
      </c>
      <c r="AT61" s="31"/>
      <c r="AU61" s="31" t="s">
        <v>698</v>
      </c>
      <c r="AV61" s="31"/>
      <c r="AW61" s="13"/>
      <c r="AX61" s="16">
        <v>2019</v>
      </c>
      <c r="AY61" s="33" t="s">
        <v>474</v>
      </c>
    </row>
    <row r="62" spans="1:51" ht="15.75" x14ac:dyDescent="0.25">
      <c r="A62" s="13" t="s">
        <v>424</v>
      </c>
      <c r="B62" s="28"/>
      <c r="C62" s="30"/>
      <c r="D62" s="15" t="s">
        <v>475</v>
      </c>
      <c r="E62" s="16" t="s">
        <v>52</v>
      </c>
      <c r="F62" s="16" t="s">
        <v>45</v>
      </c>
      <c r="G62" s="17">
        <v>41157</v>
      </c>
      <c r="H62" s="18">
        <f>DATEDIF(G62,[1]PETUNJUK!$H$10,"y")</f>
        <v>6</v>
      </c>
      <c r="I62" s="18">
        <f t="shared" si="6"/>
        <v>6</v>
      </c>
      <c r="J62" s="19" t="s">
        <v>699</v>
      </c>
      <c r="K62" s="22" t="s">
        <v>476</v>
      </c>
      <c r="L62" s="19" t="s">
        <v>700</v>
      </c>
      <c r="M62" s="20">
        <v>31741</v>
      </c>
      <c r="N62" s="22" t="s">
        <v>477</v>
      </c>
      <c r="O62" s="19" t="s">
        <v>701</v>
      </c>
      <c r="P62" s="20">
        <v>35161</v>
      </c>
      <c r="Q62" s="21" t="s">
        <v>53</v>
      </c>
      <c r="R62" s="22" t="str">
        <f t="shared" si="12"/>
        <v>Peg.Swasta</v>
      </c>
      <c r="S62" s="21" t="s">
        <v>47</v>
      </c>
      <c r="T62" s="22" t="str">
        <f t="shared" si="23"/>
        <v>Tdk Bekerja</v>
      </c>
      <c r="U62" s="23"/>
      <c r="V62" s="23"/>
      <c r="W62" s="24" t="s">
        <v>50</v>
      </c>
      <c r="X62" s="16" t="str">
        <f t="shared" si="14"/>
        <v>SLTA</v>
      </c>
      <c r="Y62" s="24" t="s">
        <v>50</v>
      </c>
      <c r="Z62" s="16" t="str">
        <f t="shared" si="25"/>
        <v>SLTA</v>
      </c>
      <c r="AA62" s="25"/>
      <c r="AB62" s="16"/>
      <c r="AC62" s="25"/>
      <c r="AD62" s="26"/>
      <c r="AE62" s="24"/>
      <c r="AF62" s="27"/>
      <c r="AG62" s="25"/>
      <c r="AH62" s="27"/>
      <c r="AI62" s="24"/>
      <c r="AJ62" s="27"/>
      <c r="AK62" s="35">
        <v>0</v>
      </c>
      <c r="AL62" s="24" t="s">
        <v>48</v>
      </c>
      <c r="AM62" s="27" t="str">
        <f t="shared" si="26"/>
        <v>TK</v>
      </c>
      <c r="AN62" s="22" t="s">
        <v>442</v>
      </c>
      <c r="AO62" s="22" t="s">
        <v>102</v>
      </c>
      <c r="AP62" s="30">
        <v>24</v>
      </c>
      <c r="AQ62" s="30">
        <v>4</v>
      </c>
      <c r="AR62" s="22" t="s">
        <v>103</v>
      </c>
      <c r="AS62" s="31" t="s">
        <v>702</v>
      </c>
      <c r="AT62" s="31"/>
      <c r="AU62" s="31" t="s">
        <v>703</v>
      </c>
      <c r="AV62" s="31"/>
      <c r="AW62" s="13"/>
      <c r="AX62" s="16">
        <v>2019</v>
      </c>
      <c r="AY62" s="33" t="s">
        <v>478</v>
      </c>
    </row>
    <row r="63" spans="1:51" s="55" customFormat="1" ht="15.75" x14ac:dyDescent="0.25">
      <c r="A63" s="38" t="s">
        <v>425</v>
      </c>
      <c r="B63" s="39"/>
      <c r="C63" s="40"/>
      <c r="D63" s="41" t="s">
        <v>810</v>
      </c>
      <c r="E63" s="42" t="s">
        <v>52</v>
      </c>
      <c r="F63" s="42" t="s">
        <v>45</v>
      </c>
      <c r="G63" s="56">
        <v>41329</v>
      </c>
      <c r="H63" s="18">
        <f>DATEDIF(G63,[1]PETUNJUK!$H$10,"y")</f>
        <v>6</v>
      </c>
      <c r="I63" s="18">
        <f t="shared" si="6"/>
        <v>6</v>
      </c>
      <c r="J63" s="43" t="s">
        <v>813</v>
      </c>
      <c r="K63" s="44" t="s">
        <v>811</v>
      </c>
      <c r="L63" s="43" t="s">
        <v>814</v>
      </c>
      <c r="M63" s="45">
        <v>28260</v>
      </c>
      <c r="N63" s="44" t="s">
        <v>812</v>
      </c>
      <c r="O63" s="43" t="s">
        <v>815</v>
      </c>
      <c r="P63" s="45">
        <v>30931</v>
      </c>
      <c r="Q63" s="46" t="s">
        <v>59</v>
      </c>
      <c r="R63" s="44" t="str">
        <f t="shared" si="12"/>
        <v>Guru/Dosen</v>
      </c>
      <c r="S63" s="46" t="s">
        <v>47</v>
      </c>
      <c r="T63" s="44" t="str">
        <f t="shared" si="23"/>
        <v>Tdk Bekerja</v>
      </c>
      <c r="U63" s="47"/>
      <c r="V63" s="47"/>
      <c r="W63" s="48" t="s">
        <v>55</v>
      </c>
      <c r="X63" s="42" t="str">
        <f t="shared" si="14"/>
        <v>S1</v>
      </c>
      <c r="Y63" s="48" t="s">
        <v>55</v>
      </c>
      <c r="Z63" s="42" t="str">
        <f t="shared" si="25"/>
        <v>S1</v>
      </c>
      <c r="AA63" s="49"/>
      <c r="AB63" s="42"/>
      <c r="AC63" s="49"/>
      <c r="AD63" s="50"/>
      <c r="AE63" s="48"/>
      <c r="AF63" s="51"/>
      <c r="AG63" s="49"/>
      <c r="AH63" s="51"/>
      <c r="AI63" s="48"/>
      <c r="AJ63" s="51"/>
      <c r="AK63" s="52">
        <v>1</v>
      </c>
      <c r="AL63" s="48" t="s">
        <v>48</v>
      </c>
      <c r="AM63" s="51" t="str">
        <f t="shared" si="26"/>
        <v>TK</v>
      </c>
      <c r="AN63" s="44" t="s">
        <v>442</v>
      </c>
      <c r="AO63" s="44" t="s">
        <v>102</v>
      </c>
      <c r="AP63" s="40">
        <v>20</v>
      </c>
      <c r="AQ63" s="40">
        <v>4</v>
      </c>
      <c r="AR63" s="44" t="s">
        <v>103</v>
      </c>
      <c r="AS63" s="53" t="s">
        <v>816</v>
      </c>
      <c r="AT63" s="53"/>
      <c r="AU63" s="53"/>
      <c r="AV63" s="53"/>
      <c r="AW63" s="38"/>
      <c r="AX63" s="42">
        <v>2019</v>
      </c>
      <c r="AY63" s="54" t="s">
        <v>115</v>
      </c>
    </row>
    <row r="64" spans="1:51" ht="15.75" x14ac:dyDescent="0.25">
      <c r="A64" s="13" t="s">
        <v>426</v>
      </c>
      <c r="B64" s="28"/>
      <c r="C64" s="30"/>
      <c r="D64" s="15" t="s">
        <v>480</v>
      </c>
      <c r="E64" s="16" t="s">
        <v>44</v>
      </c>
      <c r="F64" s="16" t="s">
        <v>45</v>
      </c>
      <c r="G64" s="17">
        <v>41169</v>
      </c>
      <c r="H64" s="18">
        <f>DATEDIF(G64,[1]PETUNJUK!$H$10,"y")</f>
        <v>6</v>
      </c>
      <c r="I64" s="18">
        <f t="shared" si="6"/>
        <v>6</v>
      </c>
      <c r="J64" s="19" t="s">
        <v>704</v>
      </c>
      <c r="K64" s="22" t="s">
        <v>481</v>
      </c>
      <c r="L64" s="19" t="s">
        <v>705</v>
      </c>
      <c r="M64" s="20">
        <v>32402</v>
      </c>
      <c r="N64" s="22" t="s">
        <v>482</v>
      </c>
      <c r="O64" s="19" t="s">
        <v>706</v>
      </c>
      <c r="P64" s="20">
        <v>30101</v>
      </c>
      <c r="Q64" s="21" t="s">
        <v>53</v>
      </c>
      <c r="R64" s="22" t="str">
        <f t="shared" si="12"/>
        <v>Peg.Swasta</v>
      </c>
      <c r="S64" s="21" t="s">
        <v>47</v>
      </c>
      <c r="T64" s="22" t="str">
        <f t="shared" si="23"/>
        <v>Tdk Bekerja</v>
      </c>
      <c r="U64" s="23"/>
      <c r="V64" s="23"/>
      <c r="W64" s="24" t="s">
        <v>50</v>
      </c>
      <c r="X64" s="16" t="str">
        <f t="shared" si="14"/>
        <v>SLTA</v>
      </c>
      <c r="Y64" s="24" t="s">
        <v>55</v>
      </c>
      <c r="Z64" s="16" t="str">
        <f t="shared" si="25"/>
        <v>S1</v>
      </c>
      <c r="AA64" s="25"/>
      <c r="AB64" s="16"/>
      <c r="AC64" s="25"/>
      <c r="AD64" s="26"/>
      <c r="AE64" s="24"/>
      <c r="AF64" s="27"/>
      <c r="AG64" s="25"/>
      <c r="AH64" s="27"/>
      <c r="AI64" s="24"/>
      <c r="AJ64" s="27"/>
      <c r="AK64" s="35">
        <v>0</v>
      </c>
      <c r="AL64" s="24" t="s">
        <v>48</v>
      </c>
      <c r="AM64" s="27" t="str">
        <f t="shared" si="26"/>
        <v>TK</v>
      </c>
      <c r="AN64" s="22" t="s">
        <v>442</v>
      </c>
      <c r="AO64" s="22" t="s">
        <v>102</v>
      </c>
      <c r="AP64" s="30">
        <v>10</v>
      </c>
      <c r="AQ64" s="30">
        <v>2</v>
      </c>
      <c r="AR64" s="22" t="s">
        <v>103</v>
      </c>
      <c r="AS64" s="31" t="s">
        <v>707</v>
      </c>
      <c r="AT64" s="31"/>
      <c r="AU64" s="31" t="s">
        <v>708</v>
      </c>
      <c r="AV64" s="31"/>
      <c r="AW64" s="13"/>
      <c r="AX64" s="16">
        <v>2019</v>
      </c>
      <c r="AY64" s="33" t="s">
        <v>483</v>
      </c>
    </row>
    <row r="65" spans="1:51" ht="15.75" x14ac:dyDescent="0.25">
      <c r="A65" s="13" t="s">
        <v>448</v>
      </c>
      <c r="B65" s="28"/>
      <c r="C65" s="30"/>
      <c r="D65" s="15" t="s">
        <v>484</v>
      </c>
      <c r="E65" s="16" t="s">
        <v>52</v>
      </c>
      <c r="F65" s="16" t="s">
        <v>45</v>
      </c>
      <c r="G65" s="17">
        <v>41300</v>
      </c>
      <c r="H65" s="18">
        <f>DATEDIF(G65,[1]PETUNJUK!$H$10,"y")</f>
        <v>6</v>
      </c>
      <c r="I65" s="18">
        <f t="shared" si="6"/>
        <v>6</v>
      </c>
      <c r="J65" s="19" t="s">
        <v>709</v>
      </c>
      <c r="K65" s="22" t="s">
        <v>485</v>
      </c>
      <c r="L65" s="19" t="s">
        <v>710</v>
      </c>
      <c r="M65" s="20">
        <v>32346</v>
      </c>
      <c r="N65" s="22" t="s">
        <v>486</v>
      </c>
      <c r="O65" s="19" t="s">
        <v>711</v>
      </c>
      <c r="P65" s="20">
        <v>33113</v>
      </c>
      <c r="Q65" s="21" t="s">
        <v>46</v>
      </c>
      <c r="R65" s="22" t="str">
        <f t="shared" si="12"/>
        <v>Pengusaha/Wiraswasta</v>
      </c>
      <c r="S65" s="21" t="s">
        <v>47</v>
      </c>
      <c r="T65" s="22" t="str">
        <f t="shared" si="23"/>
        <v>Tdk Bekerja</v>
      </c>
      <c r="U65" s="23"/>
      <c r="V65" s="23"/>
      <c r="W65" s="24" t="s">
        <v>50</v>
      </c>
      <c r="X65" s="16" t="str">
        <f t="shared" si="14"/>
        <v>SLTA</v>
      </c>
      <c r="Y65" s="24" t="s">
        <v>50</v>
      </c>
      <c r="Z65" s="16" t="str">
        <f t="shared" si="25"/>
        <v>SLTA</v>
      </c>
      <c r="AA65" s="25"/>
      <c r="AB65" s="16"/>
      <c r="AC65" s="25"/>
      <c r="AD65" s="26"/>
      <c r="AE65" s="24"/>
      <c r="AF65" s="27"/>
      <c r="AG65" s="25"/>
      <c r="AH65" s="27"/>
      <c r="AI65" s="24"/>
      <c r="AJ65" s="27"/>
      <c r="AK65" s="35">
        <v>1</v>
      </c>
      <c r="AL65" s="24" t="s">
        <v>48</v>
      </c>
      <c r="AM65" s="27" t="str">
        <f t="shared" si="26"/>
        <v>TK</v>
      </c>
      <c r="AN65" s="22" t="s">
        <v>487</v>
      </c>
      <c r="AO65" s="22" t="s">
        <v>626</v>
      </c>
      <c r="AP65" s="30">
        <v>13</v>
      </c>
      <c r="AQ65" s="30">
        <v>4</v>
      </c>
      <c r="AR65" s="22" t="s">
        <v>627</v>
      </c>
      <c r="AS65" s="31" t="s">
        <v>712</v>
      </c>
      <c r="AT65" s="31"/>
      <c r="AU65" s="31" t="s">
        <v>713</v>
      </c>
      <c r="AV65" s="31"/>
      <c r="AW65" s="13"/>
      <c r="AX65" s="16">
        <v>2019</v>
      </c>
      <c r="AY65" s="33" t="s">
        <v>488</v>
      </c>
    </row>
    <row r="66" spans="1:51" ht="15.75" x14ac:dyDescent="0.25">
      <c r="A66" s="13" t="s">
        <v>449</v>
      </c>
      <c r="B66" s="28"/>
      <c r="C66" s="30"/>
      <c r="D66" s="15" t="s">
        <v>499</v>
      </c>
      <c r="E66" s="16" t="s">
        <v>44</v>
      </c>
      <c r="F66" s="16" t="s">
        <v>45</v>
      </c>
      <c r="G66" s="17">
        <v>41440</v>
      </c>
      <c r="H66" s="18">
        <f>DATEDIF(G66,[1]PETUNJUK!$H$10,"y")</f>
        <v>5</v>
      </c>
      <c r="I66" s="18">
        <f t="shared" si="6"/>
        <v>5</v>
      </c>
      <c r="J66" s="19" t="s">
        <v>714</v>
      </c>
      <c r="K66" s="22" t="s">
        <v>500</v>
      </c>
      <c r="L66" s="19" t="s">
        <v>715</v>
      </c>
      <c r="M66" s="20">
        <v>30111</v>
      </c>
      <c r="N66" s="22" t="s">
        <v>501</v>
      </c>
      <c r="O66" s="19" t="s">
        <v>716</v>
      </c>
      <c r="P66" s="20" t="s">
        <v>717</v>
      </c>
      <c r="Q66" s="21" t="s">
        <v>46</v>
      </c>
      <c r="R66" s="22" t="str">
        <f t="shared" si="12"/>
        <v>Pengusaha/Wiraswasta</v>
      </c>
      <c r="S66" s="21" t="s">
        <v>46</v>
      </c>
      <c r="T66" s="22" t="str">
        <f t="shared" si="23"/>
        <v>Pengusaha/Wiraswasta</v>
      </c>
      <c r="U66" s="23"/>
      <c r="V66" s="23"/>
      <c r="W66" s="24" t="s">
        <v>50</v>
      </c>
      <c r="X66" s="16" t="str">
        <f t="shared" si="14"/>
        <v>SLTA</v>
      </c>
      <c r="Y66" s="24" t="s">
        <v>48</v>
      </c>
      <c r="Z66" s="16" t="str">
        <f t="shared" si="25"/>
        <v>&lt;=SLTP</v>
      </c>
      <c r="AA66" s="25"/>
      <c r="AB66" s="16"/>
      <c r="AC66" s="25"/>
      <c r="AD66" s="26"/>
      <c r="AE66" s="24"/>
      <c r="AF66" s="27"/>
      <c r="AG66" s="25"/>
      <c r="AH66" s="27"/>
      <c r="AI66" s="24"/>
      <c r="AJ66" s="27"/>
      <c r="AK66" s="35">
        <v>1</v>
      </c>
      <c r="AL66" s="24" t="s">
        <v>48</v>
      </c>
      <c r="AM66" s="27" t="str">
        <f t="shared" si="26"/>
        <v>TK</v>
      </c>
      <c r="AN66" s="22" t="s">
        <v>487</v>
      </c>
      <c r="AO66" s="22" t="s">
        <v>102</v>
      </c>
      <c r="AP66" s="30">
        <v>14</v>
      </c>
      <c r="AQ66" s="30">
        <v>3</v>
      </c>
      <c r="AR66" s="22" t="s">
        <v>103</v>
      </c>
      <c r="AS66" s="31" t="s">
        <v>718</v>
      </c>
      <c r="AT66" s="31"/>
      <c r="AU66" s="31" t="s">
        <v>719</v>
      </c>
      <c r="AV66" s="31"/>
      <c r="AW66" s="13"/>
      <c r="AX66" s="16">
        <v>2019</v>
      </c>
      <c r="AY66" s="33" t="s">
        <v>502</v>
      </c>
    </row>
    <row r="67" spans="1:51" ht="15.75" x14ac:dyDescent="0.25">
      <c r="A67" s="13" t="s">
        <v>450</v>
      </c>
      <c r="B67" s="28"/>
      <c r="C67" s="30"/>
      <c r="D67" s="15" t="s">
        <v>503</v>
      </c>
      <c r="E67" s="16" t="s">
        <v>44</v>
      </c>
      <c r="F67" s="16" t="s">
        <v>45</v>
      </c>
      <c r="G67" s="17">
        <v>41060</v>
      </c>
      <c r="H67" s="18">
        <f>DATEDIF(G67,[1]PETUNJUK!$H$10,"y")</f>
        <v>6</v>
      </c>
      <c r="I67" s="18">
        <f t="shared" si="6"/>
        <v>6</v>
      </c>
      <c r="J67" s="19" t="s">
        <v>720</v>
      </c>
      <c r="K67" s="22" t="s">
        <v>504</v>
      </c>
      <c r="L67" s="19" t="s">
        <v>721</v>
      </c>
      <c r="M67" s="20">
        <v>25382</v>
      </c>
      <c r="N67" s="22" t="s">
        <v>505</v>
      </c>
      <c r="O67" s="19" t="s">
        <v>722</v>
      </c>
      <c r="P67" s="20">
        <v>27009</v>
      </c>
      <c r="Q67" s="21" t="s">
        <v>46</v>
      </c>
      <c r="R67" s="22" t="str">
        <f t="shared" si="12"/>
        <v>Pengusaha/Wiraswasta</v>
      </c>
      <c r="S67" s="21" t="s">
        <v>47</v>
      </c>
      <c r="T67" s="22" t="str">
        <f t="shared" si="23"/>
        <v>Tdk Bekerja</v>
      </c>
      <c r="U67" s="23"/>
      <c r="V67" s="23"/>
      <c r="W67" s="24" t="s">
        <v>48</v>
      </c>
      <c r="X67" s="16" t="str">
        <f t="shared" si="14"/>
        <v>&lt;=SLTP</v>
      </c>
      <c r="Y67" s="24" t="s">
        <v>48</v>
      </c>
      <c r="Z67" s="16" t="str">
        <f t="shared" si="25"/>
        <v>&lt;=SLTP</v>
      </c>
      <c r="AA67" s="25"/>
      <c r="AB67" s="16"/>
      <c r="AC67" s="25"/>
      <c r="AD67" s="26"/>
      <c r="AE67" s="24"/>
      <c r="AF67" s="27"/>
      <c r="AG67" s="25"/>
      <c r="AH67" s="27"/>
      <c r="AI67" s="24"/>
      <c r="AJ67" s="27"/>
      <c r="AK67" s="35">
        <v>2</v>
      </c>
      <c r="AL67" s="24" t="s">
        <v>48</v>
      </c>
      <c r="AM67" s="27" t="str">
        <f t="shared" si="26"/>
        <v>TK</v>
      </c>
      <c r="AN67" s="22" t="s">
        <v>68</v>
      </c>
      <c r="AO67" s="22" t="s">
        <v>204</v>
      </c>
      <c r="AP67" s="30">
        <v>58</v>
      </c>
      <c r="AQ67" s="30">
        <v>8</v>
      </c>
      <c r="AR67" s="22" t="s">
        <v>103</v>
      </c>
      <c r="AS67" s="31" t="s">
        <v>723</v>
      </c>
      <c r="AT67" s="31"/>
      <c r="AU67" s="31" t="s">
        <v>724</v>
      </c>
      <c r="AV67" s="31"/>
      <c r="AW67" s="13"/>
      <c r="AX67" s="16">
        <v>2019</v>
      </c>
      <c r="AY67" s="33" t="s">
        <v>506</v>
      </c>
    </row>
    <row r="68" spans="1:51" ht="15.75" x14ac:dyDescent="0.25">
      <c r="A68" s="13" t="s">
        <v>451</v>
      </c>
      <c r="B68" s="28"/>
      <c r="C68" s="30"/>
      <c r="D68" s="15" t="s">
        <v>507</v>
      </c>
      <c r="E68" s="16" t="s">
        <v>52</v>
      </c>
      <c r="F68" s="16" t="s">
        <v>45</v>
      </c>
      <c r="G68" s="17">
        <v>41231</v>
      </c>
      <c r="H68" s="18">
        <f>DATEDIF(G68,[1]PETUNJUK!$H$10,"y")</f>
        <v>6</v>
      </c>
      <c r="I68" s="18">
        <f t="shared" si="6"/>
        <v>6</v>
      </c>
      <c r="J68" s="19" t="s">
        <v>725</v>
      </c>
      <c r="K68" s="22" t="s">
        <v>508</v>
      </c>
      <c r="L68" s="19" t="s">
        <v>726</v>
      </c>
      <c r="M68" s="20">
        <v>28927</v>
      </c>
      <c r="N68" s="22" t="s">
        <v>509</v>
      </c>
      <c r="O68" s="19" t="s">
        <v>727</v>
      </c>
      <c r="P68" s="20">
        <v>22857</v>
      </c>
      <c r="Q68" s="21" t="s">
        <v>56</v>
      </c>
      <c r="R68" s="22" t="str">
        <f t="shared" si="12"/>
        <v>Pedagang</v>
      </c>
      <c r="S68" s="21" t="s">
        <v>47</v>
      </c>
      <c r="T68" s="22" t="str">
        <f t="shared" si="23"/>
        <v>Tdk Bekerja</v>
      </c>
      <c r="U68" s="23"/>
      <c r="V68" s="23"/>
      <c r="W68" s="24" t="s">
        <v>50</v>
      </c>
      <c r="X68" s="16" t="str">
        <f t="shared" si="14"/>
        <v>SLTA</v>
      </c>
      <c r="Y68" s="24" t="s">
        <v>50</v>
      </c>
      <c r="Z68" s="16" t="str">
        <f t="shared" si="25"/>
        <v>SLTA</v>
      </c>
      <c r="AA68" s="25"/>
      <c r="AB68" s="16"/>
      <c r="AC68" s="25"/>
      <c r="AD68" s="26"/>
      <c r="AE68" s="24"/>
      <c r="AF68" s="27"/>
      <c r="AG68" s="25"/>
      <c r="AH68" s="27"/>
      <c r="AI68" s="24"/>
      <c r="AJ68" s="27"/>
      <c r="AK68" s="35">
        <v>1</v>
      </c>
      <c r="AL68" s="24" t="s">
        <v>48</v>
      </c>
      <c r="AM68" s="27" t="str">
        <f t="shared" si="26"/>
        <v>TK</v>
      </c>
      <c r="AN68" s="22" t="s">
        <v>510</v>
      </c>
      <c r="AO68" s="22" t="s">
        <v>728</v>
      </c>
      <c r="AP68" s="30">
        <v>6</v>
      </c>
      <c r="AQ68" s="30">
        <v>2</v>
      </c>
      <c r="AR68" s="22" t="s">
        <v>627</v>
      </c>
      <c r="AS68" s="31" t="s">
        <v>729</v>
      </c>
      <c r="AT68" s="31"/>
      <c r="AU68" s="31" t="s">
        <v>730</v>
      </c>
      <c r="AV68" s="31" t="s">
        <v>731</v>
      </c>
      <c r="AW68" s="13"/>
      <c r="AX68" s="16">
        <v>2019</v>
      </c>
      <c r="AY68" s="33" t="s">
        <v>511</v>
      </c>
    </row>
    <row r="69" spans="1:51" ht="15.75" x14ac:dyDescent="0.25">
      <c r="A69" s="13" t="s">
        <v>452</v>
      </c>
      <c r="B69" s="28"/>
      <c r="C69" s="30"/>
      <c r="D69" s="15" t="s">
        <v>512</v>
      </c>
      <c r="E69" s="16" t="s">
        <v>52</v>
      </c>
      <c r="F69" s="16" t="s">
        <v>45</v>
      </c>
      <c r="G69" s="17">
        <v>41411</v>
      </c>
      <c r="H69" s="18">
        <f>DATEDIF(G69,[1]PETUNJUK!$H$10,"y")</f>
        <v>5</v>
      </c>
      <c r="I69" s="18">
        <f t="shared" ref="I69:I87" si="27">_xlfn.NUMBERVALUE(H69)</f>
        <v>5</v>
      </c>
      <c r="J69" s="19" t="s">
        <v>732</v>
      </c>
      <c r="K69" s="22" t="s">
        <v>513</v>
      </c>
      <c r="L69" s="19" t="s">
        <v>733</v>
      </c>
      <c r="M69" s="20">
        <v>30845</v>
      </c>
      <c r="N69" s="22" t="s">
        <v>514</v>
      </c>
      <c r="O69" s="19" t="s">
        <v>734</v>
      </c>
      <c r="P69" s="20">
        <v>30706</v>
      </c>
      <c r="Q69" s="21" t="s">
        <v>59</v>
      </c>
      <c r="R69" s="22" t="str">
        <f t="shared" si="12"/>
        <v>Guru/Dosen</v>
      </c>
      <c r="S69" s="21" t="s">
        <v>59</v>
      </c>
      <c r="T69" s="22" t="str">
        <f t="shared" si="23"/>
        <v>Guru/Dosen</v>
      </c>
      <c r="U69" s="23"/>
      <c r="V69" s="23"/>
      <c r="W69" s="24" t="s">
        <v>55</v>
      </c>
      <c r="X69" s="16" t="str">
        <f t="shared" si="14"/>
        <v>S1</v>
      </c>
      <c r="Y69" s="24" t="s">
        <v>55</v>
      </c>
      <c r="Z69" s="16" t="str">
        <f t="shared" si="25"/>
        <v>S1</v>
      </c>
      <c r="AA69" s="25"/>
      <c r="AB69" s="16"/>
      <c r="AC69" s="25"/>
      <c r="AD69" s="26"/>
      <c r="AE69" s="24"/>
      <c r="AF69" s="27"/>
      <c r="AG69" s="25"/>
      <c r="AH69" s="27"/>
      <c r="AI69" s="24"/>
      <c r="AJ69" s="27"/>
      <c r="AK69" s="35">
        <v>0</v>
      </c>
      <c r="AL69" s="24" t="s">
        <v>48</v>
      </c>
      <c r="AM69" s="27" t="str">
        <f t="shared" si="26"/>
        <v>TK</v>
      </c>
      <c r="AN69" s="22" t="s">
        <v>553</v>
      </c>
      <c r="AO69" s="22" t="s">
        <v>69</v>
      </c>
      <c r="AP69" s="30">
        <v>2</v>
      </c>
      <c r="AQ69" s="30">
        <v>1</v>
      </c>
      <c r="AR69" s="22" t="s">
        <v>70</v>
      </c>
      <c r="AS69" s="31" t="s">
        <v>735</v>
      </c>
      <c r="AT69" s="31"/>
      <c r="AU69" s="31"/>
      <c r="AV69" s="31"/>
      <c r="AW69" s="13"/>
      <c r="AX69" s="16">
        <v>2019</v>
      </c>
      <c r="AY69" s="33" t="s">
        <v>792</v>
      </c>
    </row>
    <row r="70" spans="1:51" ht="15.75" x14ac:dyDescent="0.25">
      <c r="A70" s="13" t="s">
        <v>453</v>
      </c>
      <c r="B70" s="28"/>
      <c r="C70" s="30"/>
      <c r="D70" s="15" t="s">
        <v>515</v>
      </c>
      <c r="E70" s="16" t="s">
        <v>44</v>
      </c>
      <c r="F70" s="16" t="s">
        <v>45</v>
      </c>
      <c r="G70" s="37">
        <v>41018</v>
      </c>
      <c r="H70" s="18">
        <f>DATEDIF(G70,[1]PETUNJUK!$H$10,"y")</f>
        <v>6</v>
      </c>
      <c r="I70" s="18">
        <f t="shared" si="27"/>
        <v>6</v>
      </c>
      <c r="J70" s="19" t="s">
        <v>736</v>
      </c>
      <c r="K70" s="22" t="s">
        <v>516</v>
      </c>
      <c r="L70" s="19" t="s">
        <v>737</v>
      </c>
      <c r="M70" s="20">
        <v>28147</v>
      </c>
      <c r="N70" s="22" t="s">
        <v>517</v>
      </c>
      <c r="O70" s="19" t="s">
        <v>738</v>
      </c>
      <c r="P70" s="20">
        <v>30957</v>
      </c>
      <c r="Q70" s="21" t="s">
        <v>46</v>
      </c>
      <c r="R70" s="22" t="str">
        <f t="shared" si="12"/>
        <v>Pengusaha/Wiraswasta</v>
      </c>
      <c r="S70" s="21" t="s">
        <v>47</v>
      </c>
      <c r="T70" s="22" t="str">
        <f t="shared" si="23"/>
        <v>Tdk Bekerja</v>
      </c>
      <c r="U70" s="23"/>
      <c r="V70" s="23"/>
      <c r="W70" s="24" t="s">
        <v>50</v>
      </c>
      <c r="X70" s="16" t="str">
        <f t="shared" si="14"/>
        <v>SLTA</v>
      </c>
      <c r="Y70" s="24" t="s">
        <v>50</v>
      </c>
      <c r="Z70" s="16" t="str">
        <f t="shared" si="25"/>
        <v>SLTA</v>
      </c>
      <c r="AA70" s="25"/>
      <c r="AB70" s="16"/>
      <c r="AC70" s="25"/>
      <c r="AD70" s="26"/>
      <c r="AE70" s="24"/>
      <c r="AF70" s="27"/>
      <c r="AG70" s="25"/>
      <c r="AH70" s="27"/>
      <c r="AI70" s="24"/>
      <c r="AJ70" s="27"/>
      <c r="AK70" s="35">
        <v>1</v>
      </c>
      <c r="AL70" s="24" t="s">
        <v>48</v>
      </c>
      <c r="AM70" s="27" t="str">
        <f t="shared" si="26"/>
        <v>TK</v>
      </c>
      <c r="AN70" s="22" t="s">
        <v>553</v>
      </c>
      <c r="AO70" s="22" t="s">
        <v>69</v>
      </c>
      <c r="AP70" s="30">
        <v>10</v>
      </c>
      <c r="AQ70" s="30">
        <v>2</v>
      </c>
      <c r="AR70" s="22" t="s">
        <v>70</v>
      </c>
      <c r="AS70" s="31" t="s">
        <v>739</v>
      </c>
      <c r="AT70" s="31"/>
      <c r="AU70" s="31"/>
      <c r="AV70" s="31"/>
      <c r="AW70" s="13"/>
      <c r="AX70" s="16">
        <v>2019</v>
      </c>
      <c r="AY70" s="33" t="s">
        <v>796</v>
      </c>
    </row>
    <row r="71" spans="1:51" ht="15.75" x14ac:dyDescent="0.25">
      <c r="A71" s="13" t="s">
        <v>454</v>
      </c>
      <c r="B71" s="28"/>
      <c r="C71" s="30"/>
      <c r="D71" s="15" t="s">
        <v>518</v>
      </c>
      <c r="E71" s="16" t="s">
        <v>44</v>
      </c>
      <c r="F71" s="16" t="s">
        <v>45</v>
      </c>
      <c r="G71" s="17">
        <v>41223</v>
      </c>
      <c r="H71" s="18">
        <f>DATEDIF(G71,[1]PETUNJUK!$H$10,"y")</f>
        <v>6</v>
      </c>
      <c r="I71" s="18">
        <f t="shared" si="27"/>
        <v>6</v>
      </c>
      <c r="J71" s="19" t="s">
        <v>740</v>
      </c>
      <c r="K71" s="22" t="s">
        <v>519</v>
      </c>
      <c r="L71" s="19" t="s">
        <v>741</v>
      </c>
      <c r="M71" s="20">
        <v>34508</v>
      </c>
      <c r="N71" s="22" t="s">
        <v>520</v>
      </c>
      <c r="O71" s="19" t="s">
        <v>742</v>
      </c>
      <c r="P71" s="20">
        <v>34294</v>
      </c>
      <c r="Q71" s="21" t="s">
        <v>46</v>
      </c>
      <c r="R71" s="22" t="str">
        <f t="shared" si="12"/>
        <v>Pengusaha/Wiraswasta</v>
      </c>
      <c r="S71" s="21" t="s">
        <v>47</v>
      </c>
      <c r="T71" s="22" t="str">
        <f t="shared" si="23"/>
        <v>Tdk Bekerja</v>
      </c>
      <c r="U71" s="23"/>
      <c r="V71" s="23"/>
      <c r="W71" s="24" t="s">
        <v>50</v>
      </c>
      <c r="X71" s="16" t="str">
        <f t="shared" si="14"/>
        <v>SLTA</v>
      </c>
      <c r="Y71" s="24" t="s">
        <v>50</v>
      </c>
      <c r="Z71" s="16" t="str">
        <f t="shared" si="25"/>
        <v>SLTA</v>
      </c>
      <c r="AA71" s="25"/>
      <c r="AB71" s="16"/>
      <c r="AC71" s="25"/>
      <c r="AD71" s="26"/>
      <c r="AE71" s="24"/>
      <c r="AF71" s="27"/>
      <c r="AG71" s="25"/>
      <c r="AH71" s="27"/>
      <c r="AI71" s="24"/>
      <c r="AJ71" s="27"/>
      <c r="AK71" s="35">
        <v>0</v>
      </c>
      <c r="AL71" s="24" t="s">
        <v>48</v>
      </c>
      <c r="AM71" s="27" t="str">
        <f t="shared" si="26"/>
        <v>TK</v>
      </c>
      <c r="AN71" s="22" t="s">
        <v>553</v>
      </c>
      <c r="AO71" s="22" t="s">
        <v>194</v>
      </c>
      <c r="AP71" s="30">
        <v>28</v>
      </c>
      <c r="AQ71" s="30">
        <v>5</v>
      </c>
      <c r="AR71" s="22" t="s">
        <v>70</v>
      </c>
      <c r="AS71" s="31" t="s">
        <v>743</v>
      </c>
      <c r="AT71" s="31"/>
      <c r="AU71" s="31"/>
      <c r="AV71" s="31"/>
      <c r="AW71" s="13"/>
      <c r="AX71" s="16">
        <v>2019</v>
      </c>
      <c r="AY71" s="33" t="s">
        <v>797</v>
      </c>
    </row>
    <row r="72" spans="1:51" ht="15.75" x14ac:dyDescent="0.25">
      <c r="A72" s="13" t="s">
        <v>489</v>
      </c>
      <c r="B72" s="28"/>
      <c r="C72" s="30"/>
      <c r="D72" s="15" t="s">
        <v>521</v>
      </c>
      <c r="E72" s="16" t="s">
        <v>44</v>
      </c>
      <c r="F72" s="16" t="s">
        <v>45</v>
      </c>
      <c r="G72" s="17">
        <v>41064</v>
      </c>
      <c r="H72" s="18">
        <f>DATEDIF(G72,[1]PETUNJUK!$H$10,"y")</f>
        <v>6</v>
      </c>
      <c r="I72" s="18">
        <f t="shared" si="27"/>
        <v>6</v>
      </c>
      <c r="J72" s="19" t="s">
        <v>744</v>
      </c>
      <c r="K72" s="22" t="s">
        <v>522</v>
      </c>
      <c r="L72" s="19" t="s">
        <v>745</v>
      </c>
      <c r="M72" s="20">
        <v>30807</v>
      </c>
      <c r="N72" s="22" t="s">
        <v>523</v>
      </c>
      <c r="O72" s="19" t="s">
        <v>746</v>
      </c>
      <c r="P72" s="20">
        <v>33192</v>
      </c>
      <c r="Q72" s="21" t="s">
        <v>53</v>
      </c>
      <c r="R72" s="22" t="str">
        <f t="shared" si="12"/>
        <v>Peg.Swasta</v>
      </c>
      <c r="S72" s="21" t="s">
        <v>47</v>
      </c>
      <c r="T72" s="22" t="str">
        <f t="shared" si="23"/>
        <v>Tdk Bekerja</v>
      </c>
      <c r="U72" s="23"/>
      <c r="V72" s="23"/>
      <c r="W72" s="24" t="s">
        <v>50</v>
      </c>
      <c r="X72" s="16" t="str">
        <f t="shared" si="14"/>
        <v>SLTA</v>
      </c>
      <c r="Y72" s="24" t="s">
        <v>50</v>
      </c>
      <c r="Z72" s="16" t="str">
        <f t="shared" si="25"/>
        <v>SLTA</v>
      </c>
      <c r="AA72" s="25"/>
      <c r="AB72" s="16"/>
      <c r="AC72" s="25"/>
      <c r="AD72" s="26"/>
      <c r="AE72" s="24"/>
      <c r="AF72" s="27"/>
      <c r="AG72" s="25"/>
      <c r="AH72" s="27"/>
      <c r="AI72" s="24"/>
      <c r="AJ72" s="27"/>
      <c r="AK72" s="35">
        <v>1</v>
      </c>
      <c r="AL72" s="24" t="s">
        <v>48</v>
      </c>
      <c r="AM72" s="27" t="str">
        <f t="shared" si="26"/>
        <v>TK</v>
      </c>
      <c r="AN72" s="22" t="s">
        <v>553</v>
      </c>
      <c r="AO72" s="22" t="s">
        <v>69</v>
      </c>
      <c r="AP72" s="30">
        <v>19</v>
      </c>
      <c r="AQ72" s="30">
        <v>3</v>
      </c>
      <c r="AR72" s="22" t="s">
        <v>70</v>
      </c>
      <c r="AS72" s="31" t="s">
        <v>747</v>
      </c>
      <c r="AT72" s="31"/>
      <c r="AU72" s="31"/>
      <c r="AV72" s="31"/>
      <c r="AW72" s="13"/>
      <c r="AX72" s="16">
        <v>2019</v>
      </c>
      <c r="AY72" s="33" t="s">
        <v>798</v>
      </c>
    </row>
    <row r="73" spans="1:51" ht="15.75" x14ac:dyDescent="0.25">
      <c r="A73" s="13" t="s">
        <v>490</v>
      </c>
      <c r="B73" s="28"/>
      <c r="C73" s="30"/>
      <c r="D73" s="15" t="s">
        <v>524</v>
      </c>
      <c r="E73" s="16" t="s">
        <v>44</v>
      </c>
      <c r="F73" s="16" t="s">
        <v>525</v>
      </c>
      <c r="G73" s="17">
        <v>41220</v>
      </c>
      <c r="H73" s="18">
        <f>DATEDIF(G73,[1]PETUNJUK!$H$10,"y")</f>
        <v>6</v>
      </c>
      <c r="I73" s="18">
        <f t="shared" si="27"/>
        <v>6</v>
      </c>
      <c r="J73" s="19" t="s">
        <v>748</v>
      </c>
      <c r="K73" s="22" t="s">
        <v>526</v>
      </c>
      <c r="L73" s="19" t="s">
        <v>749</v>
      </c>
      <c r="M73" s="20">
        <v>33149</v>
      </c>
      <c r="N73" s="22" t="s">
        <v>527</v>
      </c>
      <c r="O73" s="19" t="s">
        <v>750</v>
      </c>
      <c r="P73" s="20">
        <v>33740</v>
      </c>
      <c r="Q73" s="21" t="s">
        <v>46</v>
      </c>
      <c r="R73" s="22" t="str">
        <f t="shared" si="12"/>
        <v>Pengusaha/Wiraswasta</v>
      </c>
      <c r="S73" s="21" t="s">
        <v>47</v>
      </c>
      <c r="T73" s="22" t="str">
        <f t="shared" si="23"/>
        <v>Tdk Bekerja</v>
      </c>
      <c r="U73" s="23"/>
      <c r="V73" s="23"/>
      <c r="W73" s="24" t="s">
        <v>50</v>
      </c>
      <c r="X73" s="16" t="str">
        <f t="shared" si="14"/>
        <v>SLTA</v>
      </c>
      <c r="Y73" s="24" t="s">
        <v>50</v>
      </c>
      <c r="Z73" s="16" t="str">
        <f t="shared" si="25"/>
        <v>SLTA</v>
      </c>
      <c r="AA73" s="25"/>
      <c r="AB73" s="16"/>
      <c r="AC73" s="25"/>
      <c r="AD73" s="26"/>
      <c r="AE73" s="24"/>
      <c r="AF73" s="27"/>
      <c r="AG73" s="25"/>
      <c r="AH73" s="27"/>
      <c r="AI73" s="24"/>
      <c r="AJ73" s="27"/>
      <c r="AK73" s="35">
        <v>0</v>
      </c>
      <c r="AL73" s="24" t="s">
        <v>48</v>
      </c>
      <c r="AM73" s="27" t="str">
        <f t="shared" si="26"/>
        <v>TK</v>
      </c>
      <c r="AN73" s="22" t="s">
        <v>553</v>
      </c>
      <c r="AO73" s="22" t="s">
        <v>751</v>
      </c>
      <c r="AP73" s="30">
        <v>8</v>
      </c>
      <c r="AQ73" s="30">
        <v>6</v>
      </c>
      <c r="AR73" s="22" t="s">
        <v>752</v>
      </c>
      <c r="AS73" s="31" t="s">
        <v>753</v>
      </c>
      <c r="AT73" s="31"/>
      <c r="AU73" s="31"/>
      <c r="AV73" s="31"/>
      <c r="AW73" s="13"/>
      <c r="AX73" s="16">
        <v>2019</v>
      </c>
      <c r="AY73" s="33" t="s">
        <v>799</v>
      </c>
    </row>
    <row r="74" spans="1:51" ht="15.75" x14ac:dyDescent="0.25">
      <c r="A74" s="13" t="s">
        <v>491</v>
      </c>
      <c r="B74" s="28"/>
      <c r="C74" s="30"/>
      <c r="D74" s="15" t="s">
        <v>528</v>
      </c>
      <c r="E74" s="16" t="s">
        <v>52</v>
      </c>
      <c r="F74" s="16" t="s">
        <v>45</v>
      </c>
      <c r="G74" s="17">
        <v>41218</v>
      </c>
      <c r="H74" s="18">
        <f>DATEDIF(G74,[1]PETUNJUK!$H$10,"y")</f>
        <v>6</v>
      </c>
      <c r="I74" s="18">
        <f t="shared" si="27"/>
        <v>6</v>
      </c>
      <c r="J74" s="19" t="s">
        <v>754</v>
      </c>
      <c r="K74" s="22" t="s">
        <v>529</v>
      </c>
      <c r="L74" s="19" t="s">
        <v>755</v>
      </c>
      <c r="M74" s="20">
        <v>25739</v>
      </c>
      <c r="N74" s="22" t="s">
        <v>530</v>
      </c>
      <c r="O74" s="19" t="s">
        <v>756</v>
      </c>
      <c r="P74" s="20">
        <v>27415</v>
      </c>
      <c r="Q74" s="21" t="s">
        <v>46</v>
      </c>
      <c r="R74" s="22" t="str">
        <f t="shared" si="12"/>
        <v>Pengusaha/Wiraswasta</v>
      </c>
      <c r="S74" s="21" t="s">
        <v>47</v>
      </c>
      <c r="T74" s="22" t="str">
        <f t="shared" si="23"/>
        <v>Tdk Bekerja</v>
      </c>
      <c r="U74" s="23"/>
      <c r="V74" s="23"/>
      <c r="W74" s="24" t="s">
        <v>48</v>
      </c>
      <c r="X74" s="16" t="str">
        <f t="shared" si="14"/>
        <v>&lt;=SLTP</v>
      </c>
      <c r="Y74" s="24" t="s">
        <v>48</v>
      </c>
      <c r="Z74" s="16" t="str">
        <f t="shared" si="25"/>
        <v>&lt;=SLTP</v>
      </c>
      <c r="AA74" s="25"/>
      <c r="AB74" s="16"/>
      <c r="AC74" s="25"/>
      <c r="AD74" s="26"/>
      <c r="AE74" s="24"/>
      <c r="AF74" s="27"/>
      <c r="AG74" s="25"/>
      <c r="AH74" s="27"/>
      <c r="AI74" s="24"/>
      <c r="AJ74" s="27"/>
      <c r="AK74" s="35">
        <v>1</v>
      </c>
      <c r="AL74" s="24" t="s">
        <v>48</v>
      </c>
      <c r="AM74" s="27" t="str">
        <f t="shared" si="26"/>
        <v>TK</v>
      </c>
      <c r="AN74" s="22" t="s">
        <v>553</v>
      </c>
      <c r="AO74" s="22" t="s">
        <v>194</v>
      </c>
      <c r="AP74" s="30">
        <v>32</v>
      </c>
      <c r="AQ74" s="30">
        <v>5</v>
      </c>
      <c r="AR74" s="22" t="s">
        <v>70</v>
      </c>
      <c r="AS74" s="31" t="s">
        <v>757</v>
      </c>
      <c r="AT74" s="31"/>
      <c r="AU74" s="31"/>
      <c r="AV74" s="31"/>
      <c r="AW74" s="13"/>
      <c r="AX74" s="16">
        <v>2019</v>
      </c>
      <c r="AY74" s="33" t="s">
        <v>800</v>
      </c>
    </row>
    <row r="75" spans="1:51" ht="15.75" x14ac:dyDescent="0.25">
      <c r="A75" s="13" t="s">
        <v>492</v>
      </c>
      <c r="B75" s="28"/>
      <c r="C75" s="30"/>
      <c r="D75" s="15" t="s">
        <v>531</v>
      </c>
      <c r="E75" s="16" t="s">
        <v>52</v>
      </c>
      <c r="F75" s="16" t="s">
        <v>532</v>
      </c>
      <c r="G75" s="17">
        <v>41081</v>
      </c>
      <c r="H75" s="18">
        <f>DATEDIF(G75,[1]PETUNJUK!$H$10,"y")</f>
        <v>6</v>
      </c>
      <c r="I75" s="18">
        <f t="shared" si="27"/>
        <v>6</v>
      </c>
      <c r="J75" s="19" t="s">
        <v>758</v>
      </c>
      <c r="K75" s="22" t="s">
        <v>533</v>
      </c>
      <c r="L75" s="19" t="s">
        <v>759</v>
      </c>
      <c r="M75" s="20">
        <v>28869</v>
      </c>
      <c r="N75" s="22" t="s">
        <v>534</v>
      </c>
      <c r="O75" s="19" t="s">
        <v>760</v>
      </c>
      <c r="P75" s="20">
        <v>31197</v>
      </c>
      <c r="Q75" s="21" t="s">
        <v>53</v>
      </c>
      <c r="R75" s="22" t="str">
        <f t="shared" si="12"/>
        <v>Peg.Swasta</v>
      </c>
      <c r="S75" s="21" t="s">
        <v>46</v>
      </c>
      <c r="T75" s="22" t="str">
        <f t="shared" si="23"/>
        <v>Pengusaha/Wiraswasta</v>
      </c>
      <c r="U75" s="23"/>
      <c r="V75" s="23"/>
      <c r="W75" s="24" t="s">
        <v>50</v>
      </c>
      <c r="X75" s="16" t="str">
        <f t="shared" si="14"/>
        <v>SLTA</v>
      </c>
      <c r="Y75" s="24" t="s">
        <v>50</v>
      </c>
      <c r="Z75" s="16" t="str">
        <f t="shared" si="25"/>
        <v>SLTA</v>
      </c>
      <c r="AA75" s="25"/>
      <c r="AB75" s="16"/>
      <c r="AC75" s="25"/>
      <c r="AD75" s="26"/>
      <c r="AE75" s="24"/>
      <c r="AF75" s="27"/>
      <c r="AG75" s="25"/>
      <c r="AH75" s="27"/>
      <c r="AI75" s="24"/>
      <c r="AJ75" s="27"/>
      <c r="AK75" s="35">
        <v>1</v>
      </c>
      <c r="AL75" s="24" t="s">
        <v>48</v>
      </c>
      <c r="AM75" s="27" t="str">
        <f t="shared" si="26"/>
        <v>TK</v>
      </c>
      <c r="AN75" s="22" t="s">
        <v>553</v>
      </c>
      <c r="AO75" s="22" t="s">
        <v>761</v>
      </c>
      <c r="AP75" s="30">
        <v>1</v>
      </c>
      <c r="AQ75" s="30">
        <v>2</v>
      </c>
      <c r="AR75" s="22" t="s">
        <v>761</v>
      </c>
      <c r="AS75" s="31" t="s">
        <v>762</v>
      </c>
      <c r="AT75" s="31"/>
      <c r="AU75" s="31"/>
      <c r="AV75" s="31"/>
      <c r="AW75" s="13"/>
      <c r="AX75" s="16">
        <v>2019</v>
      </c>
      <c r="AY75" s="33" t="s">
        <v>793</v>
      </c>
    </row>
    <row r="76" spans="1:51" ht="15.75" x14ac:dyDescent="0.25">
      <c r="A76" s="13" t="s">
        <v>493</v>
      </c>
      <c r="B76" s="28"/>
      <c r="C76" s="30"/>
      <c r="D76" s="15" t="s">
        <v>535</v>
      </c>
      <c r="E76" s="16" t="s">
        <v>52</v>
      </c>
      <c r="F76" s="16" t="s">
        <v>45</v>
      </c>
      <c r="G76" s="17">
        <v>41139</v>
      </c>
      <c r="H76" s="18">
        <f>DATEDIF(G76,[1]PETUNJUK!$H$10,"y")</f>
        <v>6</v>
      </c>
      <c r="I76" s="18">
        <f t="shared" si="27"/>
        <v>6</v>
      </c>
      <c r="J76" s="19" t="s">
        <v>763</v>
      </c>
      <c r="K76" s="22" t="s">
        <v>536</v>
      </c>
      <c r="L76" s="19" t="s">
        <v>764</v>
      </c>
      <c r="M76" s="20">
        <v>32023</v>
      </c>
      <c r="N76" s="22" t="s">
        <v>537</v>
      </c>
      <c r="O76" s="19" t="s">
        <v>765</v>
      </c>
      <c r="P76" s="20">
        <v>32439</v>
      </c>
      <c r="Q76" s="21" t="s">
        <v>53</v>
      </c>
      <c r="R76" s="22" t="str">
        <f t="shared" si="12"/>
        <v>Peg.Swasta</v>
      </c>
      <c r="S76" s="21" t="s">
        <v>53</v>
      </c>
      <c r="T76" s="22" t="str">
        <f t="shared" si="23"/>
        <v>Peg.Swasta</v>
      </c>
      <c r="U76" s="23"/>
      <c r="V76" s="23"/>
      <c r="W76" s="24" t="s">
        <v>50</v>
      </c>
      <c r="X76" s="16" t="str">
        <f t="shared" si="14"/>
        <v>SLTA</v>
      </c>
      <c r="Y76" s="24" t="s">
        <v>50</v>
      </c>
      <c r="Z76" s="16" t="str">
        <f t="shared" si="25"/>
        <v>SLTA</v>
      </c>
      <c r="AA76" s="25"/>
      <c r="AB76" s="16"/>
      <c r="AC76" s="25"/>
      <c r="AD76" s="26"/>
      <c r="AE76" s="24"/>
      <c r="AF76" s="27"/>
      <c r="AG76" s="25"/>
      <c r="AH76" s="27"/>
      <c r="AI76" s="24"/>
      <c r="AJ76" s="27"/>
      <c r="AK76" s="35">
        <v>1</v>
      </c>
      <c r="AL76" s="24" t="s">
        <v>48</v>
      </c>
      <c r="AM76" s="27" t="str">
        <f t="shared" si="26"/>
        <v>TK</v>
      </c>
      <c r="AN76" s="22" t="s">
        <v>553</v>
      </c>
      <c r="AO76" s="22" t="s">
        <v>69</v>
      </c>
      <c r="AP76" s="30">
        <v>8</v>
      </c>
      <c r="AQ76" s="30">
        <v>2</v>
      </c>
      <c r="AR76" s="22" t="s">
        <v>70</v>
      </c>
      <c r="AS76" s="31" t="s">
        <v>766</v>
      </c>
      <c r="AT76" s="31"/>
      <c r="AU76" s="31"/>
      <c r="AV76" s="31"/>
      <c r="AW76" s="13"/>
      <c r="AX76" s="16">
        <v>2019</v>
      </c>
      <c r="AY76" s="33" t="s">
        <v>801</v>
      </c>
    </row>
    <row r="77" spans="1:51" ht="15.75" x14ac:dyDescent="0.25">
      <c r="A77" s="13" t="s">
        <v>494</v>
      </c>
      <c r="B77" s="28"/>
      <c r="C77" s="30"/>
      <c r="D77" s="15" t="s">
        <v>538</v>
      </c>
      <c r="E77" s="16" t="s">
        <v>44</v>
      </c>
      <c r="F77" s="16" t="s">
        <v>45</v>
      </c>
      <c r="G77" s="17">
        <v>41295</v>
      </c>
      <c r="H77" s="18">
        <f>DATEDIF(G77,[1]PETUNJUK!$H$10,"y")</f>
        <v>6</v>
      </c>
      <c r="I77" s="18">
        <f t="shared" si="27"/>
        <v>6</v>
      </c>
      <c r="J77" s="19" t="s">
        <v>767</v>
      </c>
      <c r="K77" s="22" t="s">
        <v>539</v>
      </c>
      <c r="L77" s="19" t="s">
        <v>768</v>
      </c>
      <c r="M77" s="20">
        <v>26875</v>
      </c>
      <c r="N77" s="22" t="s">
        <v>540</v>
      </c>
      <c r="O77" s="19" t="s">
        <v>769</v>
      </c>
      <c r="P77" s="20">
        <v>27921</v>
      </c>
      <c r="Q77" s="21"/>
      <c r="R77" s="22" t="str">
        <f t="shared" si="12"/>
        <v>DI ISI</v>
      </c>
      <c r="S77" s="21"/>
      <c r="T77" s="22" t="str">
        <f t="shared" si="23"/>
        <v>DI ISI</v>
      </c>
      <c r="U77" s="23"/>
      <c r="V77" s="23"/>
      <c r="W77" s="24"/>
      <c r="X77" s="16" t="str">
        <f t="shared" si="14"/>
        <v>DI ISI</v>
      </c>
      <c r="Y77" s="24"/>
      <c r="Z77" s="16" t="str">
        <f t="shared" si="25"/>
        <v>DI ISI</v>
      </c>
      <c r="AA77" s="25"/>
      <c r="AB77" s="16"/>
      <c r="AC77" s="25"/>
      <c r="AD77" s="26"/>
      <c r="AE77" s="24"/>
      <c r="AF77" s="27"/>
      <c r="AG77" s="25"/>
      <c r="AH77" s="27"/>
      <c r="AI77" s="24"/>
      <c r="AJ77" s="27"/>
      <c r="AK77" s="35">
        <v>1</v>
      </c>
      <c r="AL77" s="24" t="s">
        <v>48</v>
      </c>
      <c r="AM77" s="27" t="str">
        <f t="shared" si="26"/>
        <v>TK</v>
      </c>
      <c r="AN77" s="22" t="s">
        <v>553</v>
      </c>
      <c r="AO77" s="22" t="s">
        <v>194</v>
      </c>
      <c r="AP77" s="30">
        <v>30</v>
      </c>
      <c r="AQ77" s="30">
        <v>5</v>
      </c>
      <c r="AR77" s="22" t="s">
        <v>70</v>
      </c>
      <c r="AS77" s="31" t="s">
        <v>770</v>
      </c>
      <c r="AT77" s="31"/>
      <c r="AU77" s="31"/>
      <c r="AV77" s="31"/>
      <c r="AW77" s="13"/>
      <c r="AX77" s="16">
        <v>2019</v>
      </c>
      <c r="AY77" s="33"/>
    </row>
    <row r="78" spans="1:51" ht="15.75" x14ac:dyDescent="0.25">
      <c r="A78" s="13" t="s">
        <v>495</v>
      </c>
      <c r="B78" s="28"/>
      <c r="C78" s="30"/>
      <c r="D78" s="15" t="s">
        <v>541</v>
      </c>
      <c r="E78" s="16" t="s">
        <v>44</v>
      </c>
      <c r="F78" s="16" t="s">
        <v>45</v>
      </c>
      <c r="G78" s="17">
        <v>41269</v>
      </c>
      <c r="H78" s="18">
        <f>DATEDIF(G78,[1]PETUNJUK!$H$10,"y")</f>
        <v>6</v>
      </c>
      <c r="I78" s="18">
        <f t="shared" si="27"/>
        <v>6</v>
      </c>
      <c r="J78" s="19" t="s">
        <v>771</v>
      </c>
      <c r="K78" s="22" t="s">
        <v>542</v>
      </c>
      <c r="L78" s="19" t="s">
        <v>772</v>
      </c>
      <c r="M78" s="20">
        <v>28722</v>
      </c>
      <c r="N78" s="22" t="s">
        <v>543</v>
      </c>
      <c r="O78" s="19" t="s">
        <v>773</v>
      </c>
      <c r="P78" s="20">
        <v>31835</v>
      </c>
      <c r="Q78" s="21" t="s">
        <v>58</v>
      </c>
      <c r="R78" s="22" t="str">
        <f t="shared" si="12"/>
        <v>Buruh</v>
      </c>
      <c r="S78" s="21" t="s">
        <v>47</v>
      </c>
      <c r="T78" s="22" t="str">
        <f t="shared" si="23"/>
        <v>Tdk Bekerja</v>
      </c>
      <c r="U78" s="23"/>
      <c r="V78" s="23"/>
      <c r="W78" s="24" t="s">
        <v>48</v>
      </c>
      <c r="X78" s="16" t="str">
        <f t="shared" si="14"/>
        <v>&lt;=SLTP</v>
      </c>
      <c r="Y78" s="24" t="s">
        <v>48</v>
      </c>
      <c r="Z78" s="16" t="str">
        <f t="shared" si="25"/>
        <v>&lt;=SLTP</v>
      </c>
      <c r="AA78" s="25"/>
      <c r="AB78" s="16"/>
      <c r="AC78" s="25"/>
      <c r="AD78" s="26"/>
      <c r="AE78" s="24"/>
      <c r="AF78" s="27"/>
      <c r="AG78" s="25"/>
      <c r="AH78" s="27"/>
      <c r="AI78" s="24"/>
      <c r="AJ78" s="27"/>
      <c r="AK78" s="35">
        <v>1</v>
      </c>
      <c r="AL78" s="24" t="s">
        <v>48</v>
      </c>
      <c r="AM78" s="27" t="str">
        <f t="shared" si="26"/>
        <v>TK</v>
      </c>
      <c r="AN78" s="22" t="s">
        <v>553</v>
      </c>
      <c r="AO78" s="22" t="s">
        <v>194</v>
      </c>
      <c r="AP78" s="30">
        <v>22</v>
      </c>
      <c r="AQ78" s="30">
        <v>4</v>
      </c>
      <c r="AR78" s="22" t="s">
        <v>70</v>
      </c>
      <c r="AS78" s="31" t="s">
        <v>774</v>
      </c>
      <c r="AT78" s="31"/>
      <c r="AU78" s="31"/>
      <c r="AV78" s="31"/>
      <c r="AW78" s="13"/>
      <c r="AX78" s="16">
        <v>2019</v>
      </c>
      <c r="AY78" s="33" t="s">
        <v>794</v>
      </c>
    </row>
    <row r="79" spans="1:51" ht="15.75" x14ac:dyDescent="0.25">
      <c r="A79" s="13" t="s">
        <v>496</v>
      </c>
      <c r="B79" s="28"/>
      <c r="C79" s="30"/>
      <c r="D79" s="15" t="s">
        <v>544</v>
      </c>
      <c r="E79" s="16" t="s">
        <v>44</v>
      </c>
      <c r="F79" s="16" t="s">
        <v>45</v>
      </c>
      <c r="G79" s="17">
        <v>41166</v>
      </c>
      <c r="H79" s="18">
        <f>DATEDIF(G79,[1]PETUNJUK!$H$10,"y")</f>
        <v>6</v>
      </c>
      <c r="I79" s="18">
        <f t="shared" si="27"/>
        <v>6</v>
      </c>
      <c r="J79" s="19" t="s">
        <v>775</v>
      </c>
      <c r="K79" s="22" t="s">
        <v>545</v>
      </c>
      <c r="L79" s="19" t="s">
        <v>776</v>
      </c>
      <c r="M79" s="20">
        <v>29285</v>
      </c>
      <c r="N79" s="22" t="s">
        <v>546</v>
      </c>
      <c r="O79" s="19" t="s">
        <v>777</v>
      </c>
      <c r="P79" s="20">
        <v>30560</v>
      </c>
      <c r="Q79" s="21" t="s">
        <v>58</v>
      </c>
      <c r="R79" s="22" t="str">
        <f t="shared" si="12"/>
        <v>Buruh</v>
      </c>
      <c r="S79" s="21" t="s">
        <v>47</v>
      </c>
      <c r="T79" s="22" t="str">
        <f t="shared" si="23"/>
        <v>Tdk Bekerja</v>
      </c>
      <c r="U79" s="23"/>
      <c r="V79" s="23"/>
      <c r="W79" s="24" t="s">
        <v>50</v>
      </c>
      <c r="X79" s="16" t="str">
        <f t="shared" si="14"/>
        <v>SLTA</v>
      </c>
      <c r="Y79" s="24" t="s">
        <v>50</v>
      </c>
      <c r="Z79" s="16" t="str">
        <f t="shared" si="25"/>
        <v>SLTA</v>
      </c>
      <c r="AA79" s="25"/>
      <c r="AB79" s="16"/>
      <c r="AC79" s="25"/>
      <c r="AD79" s="26"/>
      <c r="AE79" s="24"/>
      <c r="AF79" s="27"/>
      <c r="AG79" s="25"/>
      <c r="AH79" s="27"/>
      <c r="AI79" s="24"/>
      <c r="AJ79" s="27"/>
      <c r="AK79" s="35">
        <v>1</v>
      </c>
      <c r="AL79" s="24" t="s">
        <v>48</v>
      </c>
      <c r="AM79" s="27" t="str">
        <f t="shared" si="26"/>
        <v>TK</v>
      </c>
      <c r="AN79" s="22" t="s">
        <v>553</v>
      </c>
      <c r="AO79" s="22" t="s">
        <v>778</v>
      </c>
      <c r="AP79" s="30">
        <v>2</v>
      </c>
      <c r="AQ79" s="30">
        <v>1</v>
      </c>
      <c r="AR79" s="22" t="s">
        <v>82</v>
      </c>
      <c r="AS79" s="31" t="s">
        <v>779</v>
      </c>
      <c r="AT79" s="31"/>
      <c r="AU79" s="31"/>
      <c r="AV79" s="31"/>
      <c r="AW79" s="13"/>
      <c r="AX79" s="16">
        <v>2019</v>
      </c>
      <c r="AY79" s="33" t="s">
        <v>802</v>
      </c>
    </row>
    <row r="80" spans="1:51" ht="15.75" x14ac:dyDescent="0.25">
      <c r="A80" s="13" t="s">
        <v>497</v>
      </c>
      <c r="B80" s="28"/>
      <c r="C80" s="30"/>
      <c r="D80" s="15" t="s">
        <v>547</v>
      </c>
      <c r="E80" s="16" t="s">
        <v>52</v>
      </c>
      <c r="F80" s="16" t="s">
        <v>45</v>
      </c>
      <c r="G80" s="17">
        <v>41202</v>
      </c>
      <c r="H80" s="18">
        <f>DATEDIF(G80,[1]PETUNJUK!$H$10,"y")</f>
        <v>6</v>
      </c>
      <c r="I80" s="18">
        <f t="shared" si="27"/>
        <v>6</v>
      </c>
      <c r="J80" s="19" t="s">
        <v>780</v>
      </c>
      <c r="K80" s="22" t="s">
        <v>548</v>
      </c>
      <c r="L80" s="19" t="s">
        <v>781</v>
      </c>
      <c r="M80" s="20">
        <v>32387</v>
      </c>
      <c r="N80" s="22" t="s">
        <v>549</v>
      </c>
      <c r="O80" s="19" t="s">
        <v>782</v>
      </c>
      <c r="P80" s="20">
        <v>35128</v>
      </c>
      <c r="Q80" s="21" t="s">
        <v>46</v>
      </c>
      <c r="R80" s="22" t="str">
        <f t="shared" si="12"/>
        <v>Pengusaha/Wiraswasta</v>
      </c>
      <c r="S80" s="21" t="s">
        <v>47</v>
      </c>
      <c r="T80" s="22" t="str">
        <f t="shared" si="23"/>
        <v>Tdk Bekerja</v>
      </c>
      <c r="U80" s="23"/>
      <c r="V80" s="23"/>
      <c r="W80" s="24" t="s">
        <v>48</v>
      </c>
      <c r="X80" s="16" t="str">
        <f t="shared" si="14"/>
        <v>&lt;=SLTP</v>
      </c>
      <c r="Y80" s="24" t="s">
        <v>48</v>
      </c>
      <c r="Z80" s="16" t="str">
        <f t="shared" si="25"/>
        <v>&lt;=SLTP</v>
      </c>
      <c r="AA80" s="25"/>
      <c r="AB80" s="16"/>
      <c r="AC80" s="25"/>
      <c r="AD80" s="26"/>
      <c r="AE80" s="24"/>
      <c r="AF80" s="27"/>
      <c r="AG80" s="25"/>
      <c r="AH80" s="27"/>
      <c r="AI80" s="24"/>
      <c r="AJ80" s="27"/>
      <c r="AK80" s="35">
        <v>0</v>
      </c>
      <c r="AL80" s="24" t="s">
        <v>48</v>
      </c>
      <c r="AM80" s="27" t="str">
        <f t="shared" si="26"/>
        <v>TK</v>
      </c>
      <c r="AN80" s="22" t="s">
        <v>553</v>
      </c>
      <c r="AO80" s="22" t="s">
        <v>783</v>
      </c>
      <c r="AP80" s="30">
        <v>1</v>
      </c>
      <c r="AQ80" s="30">
        <v>9</v>
      </c>
      <c r="AR80" s="22" t="s">
        <v>784</v>
      </c>
      <c r="AS80" s="31" t="s">
        <v>785</v>
      </c>
      <c r="AT80" s="31"/>
      <c r="AU80" s="31"/>
      <c r="AV80" s="31"/>
      <c r="AW80" s="13"/>
      <c r="AX80" s="16">
        <v>2019</v>
      </c>
      <c r="AY80" s="33" t="s">
        <v>795</v>
      </c>
    </row>
    <row r="81" spans="1:51" ht="15.75" x14ac:dyDescent="0.25">
      <c r="A81" s="13" t="s">
        <v>498</v>
      </c>
      <c r="B81" s="28"/>
      <c r="C81" s="30"/>
      <c r="D81" s="15" t="s">
        <v>550</v>
      </c>
      <c r="E81" s="16" t="s">
        <v>44</v>
      </c>
      <c r="F81" s="16" t="s">
        <v>45</v>
      </c>
      <c r="G81" s="17">
        <v>41202</v>
      </c>
      <c r="H81" s="18">
        <f>DATEDIF(G81,[1]PETUNJUK!$H$10,"y")</f>
        <v>6</v>
      </c>
      <c r="I81" s="18">
        <f t="shared" si="27"/>
        <v>6</v>
      </c>
      <c r="J81" s="19" t="s">
        <v>786</v>
      </c>
      <c r="K81" s="22" t="s">
        <v>551</v>
      </c>
      <c r="L81" s="19" t="s">
        <v>787</v>
      </c>
      <c r="M81" s="20">
        <v>30843</v>
      </c>
      <c r="N81" s="22" t="s">
        <v>552</v>
      </c>
      <c r="O81" s="19" t="s">
        <v>788</v>
      </c>
      <c r="P81" s="20">
        <v>33664</v>
      </c>
      <c r="Q81" s="21" t="s">
        <v>53</v>
      </c>
      <c r="R81" s="22" t="str">
        <f t="shared" si="12"/>
        <v>Peg.Swasta</v>
      </c>
      <c r="S81" s="21" t="s">
        <v>47</v>
      </c>
      <c r="T81" s="22" t="str">
        <f t="shared" si="23"/>
        <v>Tdk Bekerja</v>
      </c>
      <c r="U81" s="23"/>
      <c r="V81" s="23"/>
      <c r="W81" s="24" t="s">
        <v>50</v>
      </c>
      <c r="X81" s="16" t="str">
        <f t="shared" si="14"/>
        <v>SLTA</v>
      </c>
      <c r="Y81" s="24" t="s">
        <v>48</v>
      </c>
      <c r="Z81" s="16" t="str">
        <f t="shared" si="25"/>
        <v>&lt;=SLTP</v>
      </c>
      <c r="AA81" s="25"/>
      <c r="AB81" s="16"/>
      <c r="AC81" s="25"/>
      <c r="AD81" s="26"/>
      <c r="AE81" s="24"/>
      <c r="AF81" s="27"/>
      <c r="AG81" s="25"/>
      <c r="AH81" s="27"/>
      <c r="AI81" s="24"/>
      <c r="AJ81" s="27"/>
      <c r="AK81" s="35">
        <v>0</v>
      </c>
      <c r="AL81" s="24" t="s">
        <v>48</v>
      </c>
      <c r="AM81" s="27" t="str">
        <f t="shared" si="26"/>
        <v>TK</v>
      </c>
      <c r="AN81" s="22" t="s">
        <v>553</v>
      </c>
      <c r="AO81" s="22" t="s">
        <v>789</v>
      </c>
      <c r="AP81" s="30">
        <v>30</v>
      </c>
      <c r="AQ81" s="30">
        <v>6</v>
      </c>
      <c r="AR81" s="22" t="s">
        <v>790</v>
      </c>
      <c r="AS81" s="31" t="s">
        <v>791</v>
      </c>
      <c r="AT81" s="31"/>
      <c r="AU81" s="31"/>
      <c r="AV81" s="31"/>
      <c r="AW81" s="13"/>
      <c r="AX81" s="16">
        <v>2019</v>
      </c>
      <c r="AY81" s="33" t="s">
        <v>224</v>
      </c>
    </row>
    <row r="82" spans="1:51" ht="15.75" x14ac:dyDescent="0.25">
      <c r="A82" s="13" t="s">
        <v>803</v>
      </c>
      <c r="B82" s="28"/>
      <c r="C82" s="30"/>
      <c r="D82" s="15" t="s">
        <v>817</v>
      </c>
      <c r="E82" s="16" t="s">
        <v>52</v>
      </c>
      <c r="F82" s="16" t="s">
        <v>45</v>
      </c>
      <c r="G82" s="17">
        <v>41274</v>
      </c>
      <c r="H82" s="18">
        <f>DATEDIF(G82,[1]PETUNJUK!$H$10,"y")</f>
        <v>6</v>
      </c>
      <c r="I82" s="18">
        <f t="shared" si="27"/>
        <v>6</v>
      </c>
      <c r="J82" s="19" t="s">
        <v>820</v>
      </c>
      <c r="K82" s="22" t="s">
        <v>818</v>
      </c>
      <c r="L82" s="19" t="s">
        <v>821</v>
      </c>
      <c r="M82" s="20">
        <v>29417</v>
      </c>
      <c r="N82" s="22" t="s">
        <v>819</v>
      </c>
      <c r="O82" s="19" t="s">
        <v>822</v>
      </c>
      <c r="P82" s="20">
        <v>29994</v>
      </c>
      <c r="Q82" s="21" t="s">
        <v>53</v>
      </c>
      <c r="R82" s="22" t="str">
        <f t="shared" si="12"/>
        <v>Peg.Swasta</v>
      </c>
      <c r="S82" s="21" t="s">
        <v>53</v>
      </c>
      <c r="T82" s="22" t="str">
        <f t="shared" si="23"/>
        <v>Peg.Swasta</v>
      </c>
      <c r="U82" s="23"/>
      <c r="V82" s="23"/>
      <c r="W82" s="24" t="s">
        <v>50</v>
      </c>
      <c r="X82" s="16" t="str">
        <f t="shared" si="14"/>
        <v>SLTA</v>
      </c>
      <c r="Y82" s="24" t="s">
        <v>55</v>
      </c>
      <c r="Z82" s="16" t="str">
        <f t="shared" si="25"/>
        <v>S1</v>
      </c>
      <c r="AA82" s="25"/>
      <c r="AB82" s="16"/>
      <c r="AC82" s="25"/>
      <c r="AD82" s="26"/>
      <c r="AE82" s="24"/>
      <c r="AF82" s="27"/>
      <c r="AG82" s="25"/>
      <c r="AH82" s="27"/>
      <c r="AI82" s="24"/>
      <c r="AJ82" s="27"/>
      <c r="AK82" s="35">
        <v>0</v>
      </c>
      <c r="AL82" s="24" t="s">
        <v>50</v>
      </c>
      <c r="AM82" s="27" t="str">
        <f t="shared" si="26"/>
        <v>RA</v>
      </c>
      <c r="AN82" s="22" t="s">
        <v>60</v>
      </c>
      <c r="AO82" s="22" t="s">
        <v>204</v>
      </c>
      <c r="AP82" s="30">
        <v>49</v>
      </c>
      <c r="AQ82" s="30">
        <v>7</v>
      </c>
      <c r="AR82" s="22" t="s">
        <v>103</v>
      </c>
      <c r="AS82" s="31" t="s">
        <v>823</v>
      </c>
      <c r="AT82" s="31"/>
      <c r="AU82" s="31"/>
      <c r="AV82" s="31"/>
      <c r="AW82" s="13"/>
      <c r="AX82" s="16">
        <v>2019</v>
      </c>
      <c r="AY82" s="33" t="s">
        <v>824</v>
      </c>
    </row>
    <row r="83" spans="1:51" ht="15.75" x14ac:dyDescent="0.25">
      <c r="A83" s="13" t="s">
        <v>804</v>
      </c>
      <c r="B83" s="28"/>
      <c r="C83" s="30"/>
      <c r="D83" s="15" t="s">
        <v>885</v>
      </c>
      <c r="E83" s="16" t="s">
        <v>52</v>
      </c>
      <c r="F83" s="16" t="s">
        <v>45</v>
      </c>
      <c r="G83" s="17">
        <v>41150</v>
      </c>
      <c r="H83" s="18">
        <f>DATEDIF(G83,[1]PETUNJUK!$H$10,"y")</f>
        <v>6</v>
      </c>
      <c r="I83" s="18">
        <f t="shared" si="27"/>
        <v>6</v>
      </c>
      <c r="J83" s="19" t="s">
        <v>886</v>
      </c>
      <c r="K83" s="22" t="s">
        <v>825</v>
      </c>
      <c r="L83" s="19" t="s">
        <v>887</v>
      </c>
      <c r="M83" s="20">
        <v>33142</v>
      </c>
      <c r="N83" s="22" t="s">
        <v>826</v>
      </c>
      <c r="O83" s="19" t="s">
        <v>888</v>
      </c>
      <c r="P83" s="20">
        <v>33098</v>
      </c>
      <c r="Q83" s="21" t="s">
        <v>46</v>
      </c>
      <c r="R83" s="22" t="str">
        <f t="shared" si="12"/>
        <v>Pengusaha/Wiraswasta</v>
      </c>
      <c r="S83" s="21" t="s">
        <v>47</v>
      </c>
      <c r="T83" s="22" t="str">
        <f t="shared" si="23"/>
        <v>Tdk Bekerja</v>
      </c>
      <c r="U83" s="23"/>
      <c r="V83" s="23"/>
      <c r="W83" s="24" t="s">
        <v>50</v>
      </c>
      <c r="X83" s="16" t="str">
        <f t="shared" si="14"/>
        <v>SLTA</v>
      </c>
      <c r="Y83" s="24" t="s">
        <v>48</v>
      </c>
      <c r="Z83" s="16" t="str">
        <f t="shared" si="25"/>
        <v>&lt;=SLTP</v>
      </c>
      <c r="AA83" s="25"/>
      <c r="AB83" s="16"/>
      <c r="AC83" s="25"/>
      <c r="AD83" s="26"/>
      <c r="AE83" s="24"/>
      <c r="AF83" s="27"/>
      <c r="AG83" s="25"/>
      <c r="AH83" s="27"/>
      <c r="AI83" s="24"/>
      <c r="AJ83" s="27"/>
      <c r="AK83" s="35">
        <v>1</v>
      </c>
      <c r="AL83" s="24" t="s">
        <v>48</v>
      </c>
      <c r="AM83" s="27" t="str">
        <f t="shared" si="26"/>
        <v>TK</v>
      </c>
      <c r="AN83" s="22" t="s">
        <v>827</v>
      </c>
      <c r="AO83" s="22" t="s">
        <v>828</v>
      </c>
      <c r="AP83" s="30">
        <v>5</v>
      </c>
      <c r="AQ83" s="30">
        <v>6</v>
      </c>
      <c r="AR83" s="22" t="s">
        <v>829</v>
      </c>
      <c r="AS83" s="31" t="s">
        <v>889</v>
      </c>
      <c r="AT83" s="31"/>
      <c r="AU83" s="31"/>
      <c r="AV83" s="31"/>
      <c r="AW83" s="13"/>
      <c r="AX83" s="16">
        <v>2019</v>
      </c>
      <c r="AY83" s="33" t="s">
        <v>830</v>
      </c>
    </row>
    <row r="84" spans="1:51" ht="15.75" x14ac:dyDescent="0.25">
      <c r="A84" s="13" t="s">
        <v>805</v>
      </c>
      <c r="B84" s="28"/>
      <c r="C84" s="30"/>
      <c r="D84" s="15" t="s">
        <v>831</v>
      </c>
      <c r="E84" s="16" t="s">
        <v>44</v>
      </c>
      <c r="F84" s="16" t="s">
        <v>45</v>
      </c>
      <c r="G84" s="17">
        <v>41165</v>
      </c>
      <c r="H84" s="18">
        <f>DATEDIF(G84,[1]PETUNJUK!$H$10,"y")</f>
        <v>6</v>
      </c>
      <c r="I84" s="18">
        <f t="shared" si="27"/>
        <v>6</v>
      </c>
      <c r="J84" s="19" t="s">
        <v>834</v>
      </c>
      <c r="K84" s="22" t="s">
        <v>832</v>
      </c>
      <c r="L84" s="19" t="s">
        <v>835</v>
      </c>
      <c r="M84" s="20">
        <v>31963</v>
      </c>
      <c r="N84" s="22" t="s">
        <v>833</v>
      </c>
      <c r="O84" s="19" t="s">
        <v>836</v>
      </c>
      <c r="P84" s="20">
        <v>32059</v>
      </c>
      <c r="Q84" s="21" t="s">
        <v>46</v>
      </c>
      <c r="R84" s="22" t="str">
        <f t="shared" si="12"/>
        <v>Pengusaha/Wiraswasta</v>
      </c>
      <c r="S84" s="21" t="s">
        <v>47</v>
      </c>
      <c r="T84" s="22" t="str">
        <f t="shared" si="23"/>
        <v>Tdk Bekerja</v>
      </c>
      <c r="U84" s="23"/>
      <c r="V84" s="23"/>
      <c r="W84" s="24" t="s">
        <v>48</v>
      </c>
      <c r="X84" s="16" t="str">
        <f t="shared" si="14"/>
        <v>&lt;=SLTP</v>
      </c>
      <c r="Y84" s="24" t="s">
        <v>48</v>
      </c>
      <c r="Z84" s="16" t="str">
        <f t="shared" si="25"/>
        <v>&lt;=SLTP</v>
      </c>
      <c r="AA84" s="25"/>
      <c r="AB84" s="16"/>
      <c r="AC84" s="25"/>
      <c r="AD84" s="26"/>
      <c r="AE84" s="24"/>
      <c r="AF84" s="27"/>
      <c r="AG84" s="25"/>
      <c r="AH84" s="27"/>
      <c r="AI84" s="24"/>
      <c r="AJ84" s="27"/>
      <c r="AK84" s="35">
        <v>0</v>
      </c>
      <c r="AL84" s="24" t="s">
        <v>48</v>
      </c>
      <c r="AM84" s="27" t="str">
        <f t="shared" si="26"/>
        <v>TK</v>
      </c>
      <c r="AN84" s="22" t="s">
        <v>837</v>
      </c>
      <c r="AO84" s="22" t="s">
        <v>69</v>
      </c>
      <c r="AP84" s="30">
        <v>20</v>
      </c>
      <c r="AQ84" s="30">
        <v>3</v>
      </c>
      <c r="AR84" s="22" t="s">
        <v>70</v>
      </c>
      <c r="AS84" s="31" t="s">
        <v>838</v>
      </c>
      <c r="AT84" s="31"/>
      <c r="AU84" s="31"/>
      <c r="AV84" s="31"/>
      <c r="AW84" s="13"/>
      <c r="AX84" s="16">
        <v>2019</v>
      </c>
      <c r="AY84" s="33" t="s">
        <v>839</v>
      </c>
    </row>
    <row r="85" spans="1:51" ht="15.75" x14ac:dyDescent="0.25">
      <c r="A85" s="13" t="s">
        <v>806</v>
      </c>
      <c r="B85" s="28"/>
      <c r="C85" s="30"/>
      <c r="D85" s="15" t="s">
        <v>840</v>
      </c>
      <c r="E85" s="16" t="s">
        <v>52</v>
      </c>
      <c r="F85" s="16" t="s">
        <v>45</v>
      </c>
      <c r="G85" s="17">
        <v>41183</v>
      </c>
      <c r="H85" s="18">
        <f>DATEDIF(G85,[1]PETUNJUK!$H$10,"y")</f>
        <v>6</v>
      </c>
      <c r="I85" s="18">
        <f t="shared" si="27"/>
        <v>6</v>
      </c>
      <c r="J85" s="19" t="s">
        <v>843</v>
      </c>
      <c r="K85" s="22" t="s">
        <v>841</v>
      </c>
      <c r="L85" s="19" t="s">
        <v>844</v>
      </c>
      <c r="M85" s="20">
        <v>28299</v>
      </c>
      <c r="N85" s="22" t="s">
        <v>842</v>
      </c>
      <c r="O85" s="19" t="s">
        <v>845</v>
      </c>
      <c r="P85" s="20">
        <v>28962</v>
      </c>
      <c r="Q85" s="21" t="s">
        <v>53</v>
      </c>
      <c r="R85" s="22" t="str">
        <f t="shared" si="12"/>
        <v>Peg.Swasta</v>
      </c>
      <c r="S85" s="21" t="s">
        <v>47</v>
      </c>
      <c r="T85" s="22" t="str">
        <f t="shared" si="23"/>
        <v>Tdk Bekerja</v>
      </c>
      <c r="U85" s="23"/>
      <c r="V85" s="23"/>
      <c r="W85" s="24" t="s">
        <v>50</v>
      </c>
      <c r="X85" s="16" t="str">
        <f t="shared" si="14"/>
        <v>SLTA</v>
      </c>
      <c r="Y85" s="24" t="s">
        <v>50</v>
      </c>
      <c r="Z85" s="16" t="str">
        <f t="shared" si="25"/>
        <v>SLTA</v>
      </c>
      <c r="AA85" s="25"/>
      <c r="AB85" s="16"/>
      <c r="AC85" s="25"/>
      <c r="AD85" s="26"/>
      <c r="AE85" s="24"/>
      <c r="AF85" s="27"/>
      <c r="AG85" s="25"/>
      <c r="AH85" s="27"/>
      <c r="AI85" s="24"/>
      <c r="AJ85" s="27"/>
      <c r="AK85" s="35">
        <v>1</v>
      </c>
      <c r="AL85" s="24" t="s">
        <v>48</v>
      </c>
      <c r="AM85" s="27" t="str">
        <f t="shared" si="26"/>
        <v>TK</v>
      </c>
      <c r="AN85" s="22" t="s">
        <v>68</v>
      </c>
      <c r="AO85" s="22" t="s">
        <v>69</v>
      </c>
      <c r="AP85" s="30">
        <v>7</v>
      </c>
      <c r="AQ85" s="30">
        <v>1</v>
      </c>
      <c r="AR85" s="22" t="s">
        <v>70</v>
      </c>
      <c r="AS85" s="31" t="s">
        <v>846</v>
      </c>
      <c r="AT85" s="31"/>
      <c r="AU85" s="31"/>
      <c r="AV85" s="31"/>
      <c r="AW85" s="13"/>
      <c r="AX85" s="16">
        <v>2019</v>
      </c>
      <c r="AY85" s="33" t="s">
        <v>847</v>
      </c>
    </row>
    <row r="86" spans="1:51" ht="15.75" x14ac:dyDescent="0.25">
      <c r="A86" s="13" t="s">
        <v>807</v>
      </c>
      <c r="B86" s="28"/>
      <c r="C86" s="30"/>
      <c r="D86" s="15" t="s">
        <v>848</v>
      </c>
      <c r="E86" s="16" t="s">
        <v>52</v>
      </c>
      <c r="F86" s="16" t="s">
        <v>45</v>
      </c>
      <c r="G86" s="17">
        <v>41145</v>
      </c>
      <c r="H86" s="18">
        <f>DATEDIF(G86,[1]PETUNJUK!$H$10,"y")</f>
        <v>6</v>
      </c>
      <c r="I86" s="18">
        <f t="shared" si="27"/>
        <v>6</v>
      </c>
      <c r="J86" s="19" t="s">
        <v>851</v>
      </c>
      <c r="K86" s="22" t="s">
        <v>849</v>
      </c>
      <c r="L86" s="19" t="s">
        <v>852</v>
      </c>
      <c r="M86" s="20">
        <v>30941</v>
      </c>
      <c r="N86" s="22" t="s">
        <v>850</v>
      </c>
      <c r="O86" s="19"/>
      <c r="P86" s="20"/>
      <c r="Q86" s="21" t="s">
        <v>46</v>
      </c>
      <c r="R86" s="22" t="str">
        <f t="shared" si="12"/>
        <v>Pengusaha/Wiraswasta</v>
      </c>
      <c r="S86" s="21"/>
      <c r="T86" s="22" t="str">
        <f t="shared" si="23"/>
        <v>DI ISI</v>
      </c>
      <c r="U86" s="23"/>
      <c r="V86" s="23"/>
      <c r="W86" s="24" t="s">
        <v>49</v>
      </c>
      <c r="X86" s="16" t="str">
        <f t="shared" si="14"/>
        <v>D1</v>
      </c>
      <c r="Y86" s="24"/>
      <c r="Z86" s="16" t="str">
        <f t="shared" si="25"/>
        <v>DI ISI</v>
      </c>
      <c r="AA86" s="25"/>
      <c r="AB86" s="16"/>
      <c r="AC86" s="25"/>
      <c r="AD86" s="26"/>
      <c r="AE86" s="24"/>
      <c r="AF86" s="27"/>
      <c r="AG86" s="25"/>
      <c r="AH86" s="27"/>
      <c r="AI86" s="24"/>
      <c r="AJ86" s="27"/>
      <c r="AK86" s="35">
        <v>1</v>
      </c>
      <c r="AL86" s="24" t="s">
        <v>48</v>
      </c>
      <c r="AM86" s="27" t="str">
        <f t="shared" si="26"/>
        <v>TK</v>
      </c>
      <c r="AN86" s="22" t="s">
        <v>553</v>
      </c>
      <c r="AO86" s="22" t="s">
        <v>853</v>
      </c>
      <c r="AP86" s="30">
        <v>8</v>
      </c>
      <c r="AQ86" s="30">
        <v>3</v>
      </c>
      <c r="AR86" s="22" t="s">
        <v>854</v>
      </c>
      <c r="AS86" s="31" t="s">
        <v>855</v>
      </c>
      <c r="AT86" s="31"/>
      <c r="AU86" s="31"/>
      <c r="AV86" s="31"/>
      <c r="AW86" s="13"/>
      <c r="AX86" s="16">
        <v>2019</v>
      </c>
      <c r="AY86" s="33" t="s">
        <v>856</v>
      </c>
    </row>
    <row r="87" spans="1:51" ht="15.75" x14ac:dyDescent="0.25">
      <c r="A87" s="13" t="s">
        <v>808</v>
      </c>
      <c r="B87" s="28"/>
      <c r="C87" s="30"/>
      <c r="D87" s="15" t="s">
        <v>857</v>
      </c>
      <c r="E87" s="16" t="s">
        <v>44</v>
      </c>
      <c r="F87" s="16" t="s">
        <v>45</v>
      </c>
      <c r="G87" s="17">
        <v>41128</v>
      </c>
      <c r="H87" s="18">
        <f>DATEDIF(G87,[1]PETUNJUK!$H$10,"y")</f>
        <v>6</v>
      </c>
      <c r="I87" s="18">
        <f t="shared" si="27"/>
        <v>6</v>
      </c>
      <c r="J87" s="19" t="s">
        <v>860</v>
      </c>
      <c r="K87" s="22" t="s">
        <v>858</v>
      </c>
      <c r="L87" s="19" t="s">
        <v>861</v>
      </c>
      <c r="M87" s="20" t="s">
        <v>862</v>
      </c>
      <c r="N87" s="22" t="s">
        <v>859</v>
      </c>
      <c r="O87" s="19" t="s">
        <v>863</v>
      </c>
      <c r="P87" s="20" t="s">
        <v>864</v>
      </c>
      <c r="Q87" s="21" t="s">
        <v>51</v>
      </c>
      <c r="R87" s="22" t="str">
        <f t="shared" si="12"/>
        <v>PNS</v>
      </c>
      <c r="S87" s="21" t="s">
        <v>59</v>
      </c>
      <c r="T87" s="22" t="str">
        <f t="shared" si="23"/>
        <v>Guru/Dosen</v>
      </c>
      <c r="U87" s="23"/>
      <c r="V87" s="23"/>
      <c r="W87" s="24" t="s">
        <v>50</v>
      </c>
      <c r="X87" s="16" t="str">
        <f t="shared" si="14"/>
        <v>SLTA</v>
      </c>
      <c r="Y87" s="24" t="s">
        <v>55</v>
      </c>
      <c r="Z87" s="16" t="str">
        <f t="shared" si="25"/>
        <v>S1</v>
      </c>
      <c r="AA87" s="25"/>
      <c r="AB87" s="16"/>
      <c r="AC87" s="25"/>
      <c r="AD87" s="26"/>
      <c r="AE87" s="24"/>
      <c r="AF87" s="27"/>
      <c r="AG87" s="25"/>
      <c r="AH87" s="27"/>
      <c r="AI87" s="24"/>
      <c r="AJ87" s="27"/>
      <c r="AK87" s="35">
        <v>1</v>
      </c>
      <c r="AL87" s="24" t="s">
        <v>48</v>
      </c>
      <c r="AM87" s="27" t="str">
        <f t="shared" si="26"/>
        <v>TK</v>
      </c>
      <c r="AN87" s="22" t="s">
        <v>865</v>
      </c>
      <c r="AO87" s="22" t="s">
        <v>168</v>
      </c>
      <c r="AP87" s="30">
        <v>28</v>
      </c>
      <c r="AQ87" s="30">
        <v>5</v>
      </c>
      <c r="AR87" s="22" t="s">
        <v>103</v>
      </c>
      <c r="AS87" s="31" t="s">
        <v>866</v>
      </c>
      <c r="AT87" s="31"/>
      <c r="AU87" s="31"/>
      <c r="AV87" s="31"/>
      <c r="AW87" s="13"/>
      <c r="AX87" s="16">
        <v>2019</v>
      </c>
      <c r="AY87" s="33" t="s">
        <v>479</v>
      </c>
    </row>
    <row r="88" spans="1:51" ht="15.75" x14ac:dyDescent="0.25">
      <c r="A88" s="13" t="s">
        <v>809</v>
      </c>
      <c r="B88" s="28"/>
      <c r="C88" s="30"/>
      <c r="D88" s="15" t="s">
        <v>867</v>
      </c>
      <c r="E88" s="16" t="s">
        <v>44</v>
      </c>
      <c r="F88" s="16" t="s">
        <v>45</v>
      </c>
      <c r="G88" s="17">
        <v>41297</v>
      </c>
      <c r="H88" s="18">
        <f>DATEDIF(G88,[1]PETUNJUK!$H$10,"y")</f>
        <v>6</v>
      </c>
      <c r="I88" s="18">
        <f t="shared" ref="I88" si="28">_xlfn.NUMBERVALUE(H88)</f>
        <v>6</v>
      </c>
      <c r="J88" s="19" t="s">
        <v>870</v>
      </c>
      <c r="K88" s="22" t="s">
        <v>868</v>
      </c>
      <c r="L88" s="19" t="s">
        <v>871</v>
      </c>
      <c r="M88" s="20">
        <v>30680</v>
      </c>
      <c r="N88" s="22" t="s">
        <v>869</v>
      </c>
      <c r="O88" s="19" t="s">
        <v>872</v>
      </c>
      <c r="P88" s="20">
        <v>33561</v>
      </c>
      <c r="Q88" s="21" t="s">
        <v>46</v>
      </c>
      <c r="R88" s="22" t="str">
        <f t="shared" si="12"/>
        <v>Pengusaha/Wiraswasta</v>
      </c>
      <c r="S88" s="21" t="s">
        <v>47</v>
      </c>
      <c r="T88" s="22" t="str">
        <f t="shared" si="23"/>
        <v>Tdk Bekerja</v>
      </c>
      <c r="U88" s="23"/>
      <c r="V88" s="23"/>
      <c r="W88" s="24" t="s">
        <v>48</v>
      </c>
      <c r="X88" s="16" t="str">
        <f t="shared" si="14"/>
        <v>&lt;=SLTP</v>
      </c>
      <c r="Y88" s="24" t="s">
        <v>48</v>
      </c>
      <c r="Z88" s="16" t="str">
        <f t="shared" si="25"/>
        <v>&lt;=SLTP</v>
      </c>
      <c r="AA88" s="25"/>
      <c r="AB88" s="16"/>
      <c r="AC88" s="25"/>
      <c r="AD88" s="26"/>
      <c r="AE88" s="24"/>
      <c r="AF88" s="27"/>
      <c r="AG88" s="25"/>
      <c r="AH88" s="27"/>
      <c r="AI88" s="24"/>
      <c r="AJ88" s="27"/>
      <c r="AK88" s="35">
        <v>0</v>
      </c>
      <c r="AL88" s="24" t="s">
        <v>48</v>
      </c>
      <c r="AM88" s="27" t="str">
        <f t="shared" si="26"/>
        <v>TK</v>
      </c>
      <c r="AN88" s="22" t="s">
        <v>68</v>
      </c>
      <c r="AO88" s="22" t="s">
        <v>102</v>
      </c>
      <c r="AP88" s="30">
        <v>26</v>
      </c>
      <c r="AQ88" s="30">
        <v>4</v>
      </c>
      <c r="AR88" s="22" t="s">
        <v>103</v>
      </c>
      <c r="AS88" s="31" t="s">
        <v>873</v>
      </c>
      <c r="AT88" s="31"/>
      <c r="AU88" s="31"/>
      <c r="AV88" s="31"/>
      <c r="AW88" s="13"/>
      <c r="AX88" s="16">
        <v>2019</v>
      </c>
      <c r="AY88" s="33" t="s">
        <v>874</v>
      </c>
    </row>
    <row r="89" spans="1:51" ht="15.75" x14ac:dyDescent="0.25">
      <c r="A89" s="13" t="s">
        <v>875</v>
      </c>
      <c r="B89" s="28"/>
      <c r="C89" s="30"/>
      <c r="D89" s="15" t="s">
        <v>876</v>
      </c>
      <c r="E89" s="16" t="s">
        <v>52</v>
      </c>
      <c r="F89" s="16" t="s">
        <v>311</v>
      </c>
      <c r="G89" s="17">
        <v>41054</v>
      </c>
      <c r="H89" s="18">
        <f>DATEDIF(G89,[1]PETUNJUK!$H$10,"y")</f>
        <v>6</v>
      </c>
      <c r="I89" s="18">
        <f t="shared" ref="I89" si="29">_xlfn.NUMBERVALUE(H89)</f>
        <v>6</v>
      </c>
      <c r="J89" s="19" t="s">
        <v>879</v>
      </c>
      <c r="K89" s="22" t="s">
        <v>877</v>
      </c>
      <c r="L89" s="19" t="s">
        <v>880</v>
      </c>
      <c r="M89" s="20">
        <v>32670</v>
      </c>
      <c r="N89" s="22" t="s">
        <v>878</v>
      </c>
      <c r="O89" s="19" t="s">
        <v>881</v>
      </c>
      <c r="P89" s="20">
        <v>32703</v>
      </c>
      <c r="Q89" s="21" t="s">
        <v>53</v>
      </c>
      <c r="R89" s="22" t="str">
        <f t="shared" ref="R89" si="30">IF(Q89="01","Tdk Bekerja",IF(Q89="02","Pensiunan/Alm.",IF(Q89="03","PNS",IF(Q89="04","TNI/POLRI",IF(Q89="05","Guru/Dosen",IF(Q89="06","Peg.Swasta",IF(Q89="07","Pengusaha/Wiraswasta",IF(Q89="08","Pengacara/Hakim/Jaksa/Notaris",IF(Q89="09","Seniman/Sejenis",IF(Q89="10","Dokter/Sejenis",IF(Q89="11","Penerbangan",IF(Q89="12","Pedagang",IF(Q89="13","Petani/ternak",IF(Q89="14","Nelayan",IF(Q89="15","Buruh",IF(Q89="16","Angkutan",IF(Q89="17","PolitikusS",IF(Q89="18","Lainnya","DI ISI"))))))))))))))))))</f>
        <v>Peg.Swasta</v>
      </c>
      <c r="S89" s="21" t="s">
        <v>47</v>
      </c>
      <c r="T89" s="22" t="str">
        <f t="shared" ref="T89" si="31">IF(S89="01","Tdk Bekerja",IF(S89="02","Pensiunan/Alm.",IF(S89="03","PNS",IF(S89="04","TNI/POLRI",IF(S89="05","Guru/Dosen",IF(S89="06","Peg.Swasta",IF(S89="07","Pengusaha/Wiraswasta",IF(S89="08","Pengacara/Hakim/Jaksa/Notaris",IF(S89="09","Seniman/Sejenis",IF(S89="10","Dokter/Sejenis",IF(S89="11","Penerbangan",IF(S89="12","Pedagang",IF(S89="13","Petani/ternak",IF(S89="14","Nelayan",IF(S89="15","Buruh",IF(S89="16","Angkutan",IF(S89="17","PolitikusS",IF(S89="18","Lainnya","DI ISI"))))))))))))))))))</f>
        <v>Tdk Bekerja</v>
      </c>
      <c r="U89" s="23"/>
      <c r="V89" s="23"/>
      <c r="W89" s="24" t="s">
        <v>50</v>
      </c>
      <c r="X89" s="16" t="str">
        <f t="shared" ref="X89" si="32">IF(W89="0","Tdk Pnddkan Formal",IF(W89="1","&lt;=SLTP",IF(W89="2","SLTA",IF(W89="3","D1",IF(W89="4","D2",IF(W89="5","D3",IF(W89="6","D4",IF(W89="7","S1",IF(W89="8","S2",IF(W89="9","S3","DI ISI"))))))))))</f>
        <v>SLTA</v>
      </c>
      <c r="Y89" s="24" t="s">
        <v>54</v>
      </c>
      <c r="Z89" s="16" t="str">
        <f t="shared" ref="Z89" si="33">IF(Y89="0","Tdk Pnddkan Formal",IF(Y89="1","&lt;=SLTP",IF(Y89="2","SLTA",IF(Y89="3","D1",IF(Y89="4","D2",IF(Y89="5","D3",IF(Y89="6","D4",IF(Y89="7","S1",IF(Y89="8","S2",IF(Y89="9","S3","DI ISI"))))))))))</f>
        <v>D3</v>
      </c>
      <c r="AA89" s="25"/>
      <c r="AB89" s="16"/>
      <c r="AC89" s="25"/>
      <c r="AD89" s="26"/>
      <c r="AE89" s="24"/>
      <c r="AF89" s="27"/>
      <c r="AG89" s="25"/>
      <c r="AH89" s="27"/>
      <c r="AI89" s="24"/>
      <c r="AJ89" s="27"/>
      <c r="AK89" s="35">
        <v>0</v>
      </c>
      <c r="AL89" s="24" t="s">
        <v>48</v>
      </c>
      <c r="AM89" s="27" t="str">
        <f t="shared" ref="AM89" si="34">IF(AL89="1","TK",IF(AL89="2","RA",IF(AL89="3","PAUD",IF(AL89="4","TKLB",IF(AL89="5","Langsung dari Ortu","DI ISI")))))</f>
        <v>TK</v>
      </c>
      <c r="AN89" s="22" t="s">
        <v>882</v>
      </c>
      <c r="AO89" s="22" t="s">
        <v>69</v>
      </c>
      <c r="AP89" s="30">
        <v>6</v>
      </c>
      <c r="AQ89" s="30">
        <v>1</v>
      </c>
      <c r="AR89" s="22" t="s">
        <v>70</v>
      </c>
      <c r="AS89" s="31" t="s">
        <v>883</v>
      </c>
      <c r="AT89" s="31"/>
      <c r="AU89" s="31"/>
      <c r="AV89" s="31"/>
      <c r="AW89" s="13"/>
      <c r="AX89" s="16">
        <v>2019</v>
      </c>
      <c r="AY89" s="33" t="s">
        <v>884</v>
      </c>
    </row>
    <row r="90" spans="1:51" ht="15.75" x14ac:dyDescent="0.25">
      <c r="A90" s="13" t="s">
        <v>890</v>
      </c>
      <c r="B90" s="28"/>
      <c r="C90" s="30"/>
      <c r="D90" s="15" t="s">
        <v>891</v>
      </c>
      <c r="E90" s="16" t="s">
        <v>44</v>
      </c>
      <c r="F90" s="16" t="s">
        <v>45</v>
      </c>
      <c r="G90" s="17">
        <v>41341</v>
      </c>
      <c r="H90" s="18">
        <f>DATEDIF(G90,[1]PETUNJUK!$H$10,"y")</f>
        <v>5</v>
      </c>
      <c r="I90" s="18">
        <f t="shared" ref="I90" si="35">_xlfn.NUMBERVALUE(H90)</f>
        <v>5</v>
      </c>
      <c r="J90" s="19" t="s">
        <v>894</v>
      </c>
      <c r="K90" s="22" t="s">
        <v>892</v>
      </c>
      <c r="L90" s="19" t="s">
        <v>895</v>
      </c>
      <c r="M90" s="20">
        <v>26050</v>
      </c>
      <c r="N90" s="22" t="s">
        <v>893</v>
      </c>
      <c r="O90" s="19" t="s">
        <v>896</v>
      </c>
      <c r="P90" s="20">
        <v>29775</v>
      </c>
      <c r="Q90" s="21" t="s">
        <v>46</v>
      </c>
      <c r="R90" s="22" t="str">
        <f t="shared" ref="R90" si="36">IF(Q90="01","Tdk Bekerja",IF(Q90="02","Pensiunan/Alm.",IF(Q90="03","PNS",IF(Q90="04","TNI/POLRI",IF(Q90="05","Guru/Dosen",IF(Q90="06","Peg.Swasta",IF(Q90="07","Pengusaha/Wiraswasta",IF(Q90="08","Pengacara/Hakim/Jaksa/Notaris",IF(Q90="09","Seniman/Sejenis",IF(Q90="10","Dokter/Sejenis",IF(Q90="11","Penerbangan",IF(Q90="12","Pedagang",IF(Q90="13","Petani/ternak",IF(Q90="14","Nelayan",IF(Q90="15","Buruh",IF(Q90="16","Angkutan",IF(Q90="17","PolitikusS",IF(Q90="18","Lainnya","DI ISI"))))))))))))))))))</f>
        <v>Pengusaha/Wiraswasta</v>
      </c>
      <c r="S90" s="21" t="s">
        <v>47</v>
      </c>
      <c r="T90" s="22" t="str">
        <f t="shared" ref="T90" si="37">IF(S90="01","Tdk Bekerja",IF(S90="02","Pensiunan/Alm.",IF(S90="03","PNS",IF(S90="04","TNI/POLRI",IF(S90="05","Guru/Dosen",IF(S90="06","Peg.Swasta",IF(S90="07","Pengusaha/Wiraswasta",IF(S90="08","Pengacara/Hakim/Jaksa/Notaris",IF(S90="09","Seniman/Sejenis",IF(S90="10","Dokter/Sejenis",IF(S90="11","Penerbangan",IF(S90="12","Pedagang",IF(S90="13","Petani/ternak",IF(S90="14","Nelayan",IF(S90="15","Buruh",IF(S90="16","Angkutan",IF(S90="17","PolitikusS",IF(S90="18","Lainnya","DI ISI"))))))))))))))))))</f>
        <v>Tdk Bekerja</v>
      </c>
      <c r="U90" s="23"/>
      <c r="V90" s="23"/>
      <c r="W90" s="24" t="s">
        <v>48</v>
      </c>
      <c r="X90" s="16" t="str">
        <f t="shared" ref="X90" si="38">IF(W90="0","Tdk Pnddkan Formal",IF(W90="1","&lt;=SLTP",IF(W90="2","SLTA",IF(W90="3","D1",IF(W90="4","D2",IF(W90="5","D3",IF(W90="6","D4",IF(W90="7","S1",IF(W90="8","S2",IF(W90="9","S3","DI ISI"))))))))))</f>
        <v>&lt;=SLTP</v>
      </c>
      <c r="Y90" s="24" t="s">
        <v>48</v>
      </c>
      <c r="Z90" s="16" t="str">
        <f t="shared" ref="Z90" si="39">IF(Y90="0","Tdk Pnddkan Formal",IF(Y90="1","&lt;=SLTP",IF(Y90="2","SLTA",IF(Y90="3","D1",IF(Y90="4","D2",IF(Y90="5","D3",IF(Y90="6","D4",IF(Y90="7","S1",IF(Y90="8","S2",IF(Y90="9","S3","DI ISI"))))))))))</f>
        <v>&lt;=SLTP</v>
      </c>
      <c r="AA90" s="25"/>
      <c r="AB90" s="16"/>
      <c r="AC90" s="25"/>
      <c r="AD90" s="26"/>
      <c r="AE90" s="24"/>
      <c r="AF90" s="27"/>
      <c r="AG90" s="25"/>
      <c r="AH90" s="27"/>
      <c r="AI90" s="24"/>
      <c r="AJ90" s="27"/>
      <c r="AK90" s="35">
        <v>2</v>
      </c>
      <c r="AL90" s="24" t="s">
        <v>48</v>
      </c>
      <c r="AM90" s="27" t="str">
        <f t="shared" ref="AM90" si="40">IF(AL90="1","TK",IF(AL90="2","RA",IF(AL90="3","PAUD",IF(AL90="4","TKLB",IF(AL90="5","Langsung dari Ortu","DI ISI")))))</f>
        <v>TK</v>
      </c>
      <c r="AN90" s="22" t="s">
        <v>897</v>
      </c>
      <c r="AO90" s="22" t="s">
        <v>898</v>
      </c>
      <c r="AP90" s="30">
        <v>17</v>
      </c>
      <c r="AQ90" s="30">
        <v>3</v>
      </c>
      <c r="AR90" s="22" t="s">
        <v>899</v>
      </c>
      <c r="AS90" s="31" t="s">
        <v>900</v>
      </c>
      <c r="AT90" s="31"/>
      <c r="AU90" s="31"/>
      <c r="AV90" s="31"/>
      <c r="AW90" s="13"/>
      <c r="AX90" s="16">
        <v>2019</v>
      </c>
      <c r="AY90" s="33" t="s">
        <v>901</v>
      </c>
    </row>
    <row r="91" spans="1:51" ht="15.75" x14ac:dyDescent="0.25">
      <c r="D91" s="100" t="s">
        <v>902</v>
      </c>
    </row>
    <row r="92" spans="1:51" ht="15.75" x14ac:dyDescent="0.25">
      <c r="D92" s="100" t="s">
        <v>903</v>
      </c>
    </row>
  </sheetData>
  <protectedRanges>
    <protectedRange sqref="N1 U1:V1 AC1 AG1 AI1 AA1 AK1 A1:K1 AN1" name="All"/>
    <protectedRange sqref="Q1 S1 W1 Y1" name="All_3_2"/>
    <protectedRange sqref="AE1" name="All_5_1"/>
    <protectedRange sqref="A4:G4 AU18:AV27 AS16:AT16 AU4:AV10 B5:C10 N4:N18 K4:K18 AN13 AP13:AR13 AN4 AP4:AR4 AN26:AR26 AN5:AR12 AN14:AR18 AO20:AR25 B30 B18:B28 N30 K20:K28 K30 N20:N28 AU28 C11:C31 AO31 AP30:AR30 AO27:AR28 AN29 AN32:AN48 AN65:AN66 D5:G90 AN68:AN90 A5:A90" name="All_4"/>
    <protectedRange sqref="B11:B17 AU11:AV17" name="All_3_3"/>
    <protectedRange sqref="N19 K19 AN19:AR19 AO13 AO4 AN20:AN25 AN27:AN28 AN30:AO30 AN31 AN67 AN49:AN64" name="All_6_1_1"/>
    <protectedRange sqref="N29 K29 AO29:AR29" name="all_5_2"/>
    <protectedRange sqref="B29 AU29:AU30" name="All_3_1_1"/>
    <protectedRange sqref="N31 K31 AP31:AR31" name="all_8_1"/>
    <protectedRange sqref="B31" name="All_3_4_1"/>
    <protectedRange sqref="AK4:AK31 U4:V90" name="all_2_1_1"/>
    <protectedRange sqref="AE4:AE90" name="All_1_1_1"/>
    <protectedRange sqref="AG4:AG90" name="All_7_3_1"/>
    <protectedRange sqref="AI4:AI90" name="All_24_1"/>
    <protectedRange sqref="U2:V2 AC2 AG2 AI2 AA2 AK2 AN2 A2:P2" name="All_28"/>
    <protectedRange sqref="Q2 S2 W2 Y2" name="All_3_2_1"/>
    <protectedRange sqref="AE2" name="All_5_1_1"/>
    <protectedRange sqref="AC4:AC90" name="All_7_2_6"/>
    <protectedRange sqref="AL4:AL90" name="All_1"/>
    <protectedRange sqref="AO1:AR1" name="All_2"/>
    <protectedRange sqref="AO2:AR2" name="All_28_2"/>
    <protectedRange sqref="Q3 S3 U3:W3 Y3 AC3 AE3 AG3 AI3 AA3 AK3 A3:K3 N3 AO3:AU3" name="fill_3_2"/>
    <protectedRange sqref="Q4:Q31" name="All_11_1_1"/>
    <protectedRange sqref="S4:S31" name="All_11_1_2"/>
    <protectedRange sqref="AO32:AR32 K32 N32 AK32 C32" name="all_5"/>
    <protectedRange sqref="B32" name="All_3_5"/>
    <protectedRange sqref="Q32" name="All_11_1_3"/>
    <protectedRange sqref="S32" name="All_11_1_3_1"/>
    <protectedRange sqref="K33:K90 AO33:AR90 AK33:AK90 N33:N90" name="all_9"/>
    <protectedRange sqref="C33:C90" name="all_2_1"/>
    <protectedRange sqref="B33:B90" name="All_3_5_1"/>
    <protectedRange sqref="Q33:Q90" name="All_11_1_4"/>
    <protectedRange sqref="S33:S90" name="All_11_1_2_1"/>
  </protectedRanges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S1:AS2"/>
    <mergeCell ref="AT1:AT2"/>
    <mergeCell ref="AU1:AU2"/>
    <mergeCell ref="AV1:AV2"/>
    <mergeCell ref="AA1:AB2"/>
    <mergeCell ref="AC1:AD2"/>
    <mergeCell ref="AE1:AF2"/>
    <mergeCell ref="AG1:AH2"/>
    <mergeCell ref="AI1:AJ2"/>
    <mergeCell ref="AK1:AK2"/>
    <mergeCell ref="AY1:AY2"/>
    <mergeCell ref="H3:I3"/>
    <mergeCell ref="Q3:R3"/>
    <mergeCell ref="S3:T3"/>
    <mergeCell ref="W3:X3"/>
    <mergeCell ref="Y3:Z3"/>
    <mergeCell ref="AA3:AB3"/>
    <mergeCell ref="AW1:AW2"/>
    <mergeCell ref="AX1:AX2"/>
    <mergeCell ref="Q2:R2"/>
    <mergeCell ref="S2:T2"/>
    <mergeCell ref="W2:X2"/>
    <mergeCell ref="Y2:Z2"/>
    <mergeCell ref="AL2:AM2"/>
    <mergeCell ref="AL1:AN1"/>
    <mergeCell ref="AO1:AR1"/>
    <mergeCell ref="AC3:AD3"/>
    <mergeCell ref="AE3:AF3"/>
    <mergeCell ref="AG3:AH3"/>
    <mergeCell ref="AI3:AJ3"/>
    <mergeCell ref="AL3:AM3"/>
  </mergeCells>
  <conditionalFormatting sqref="AB5:AB88 T4:V4 K4 M4:N13 P4 N14 AB4:AX4 J14 J5:K13 W28:X31 P28:T31 S5:W51 P5:Q51 AD5:AD88 AF5:AF88 AH5:AH88 Z4:AA51 R4:R51 X4:X51 AJ5:AK88 AA28:AB88 Z52 M15:N88 J15:K88 Z53:AA88 AX5:AX88 P52:X88 A4:I88 AM5:AV88 A89:A90 D91:D92">
    <cfRule type="containsBlanks" dxfId="206" priority="216">
      <formula>LEN(TRIM(A4))=0</formula>
    </cfRule>
    <cfRule type="containsText" dxfId="205" priority="217" operator="containsText" text="DI ISI">
      <formula>NOT(ISERROR(SEARCH("DI ISI",A4)))</formula>
    </cfRule>
  </conditionalFormatting>
  <conditionalFormatting sqref="R4:R88">
    <cfRule type="containsText" dxfId="204" priority="215" operator="containsText" text="alm.">
      <formula>NOT(ISERROR(SEARCH("alm.",R4)))</formula>
    </cfRule>
  </conditionalFormatting>
  <conditionalFormatting sqref="Q4">
    <cfRule type="containsBlanks" dxfId="203" priority="213">
      <formula>LEN(TRIM(Q4))=0</formula>
    </cfRule>
    <cfRule type="containsText" dxfId="202" priority="214" operator="containsText" text="DI ISI">
      <formula>NOT(ISERROR(SEARCH("DI ISI",Q4)))</formula>
    </cfRule>
  </conditionalFormatting>
  <conditionalFormatting sqref="S4">
    <cfRule type="containsBlanks" dxfId="201" priority="211">
      <formula>LEN(TRIM(S4))=0</formula>
    </cfRule>
    <cfRule type="containsText" dxfId="200" priority="212" operator="containsText" text="DI ISI">
      <formula>NOT(ISERROR(SEARCH("DI ISI",S4)))</formula>
    </cfRule>
  </conditionalFormatting>
  <conditionalFormatting sqref="W4:W88">
    <cfRule type="containsBlanks" dxfId="199" priority="209">
      <formula>LEN(TRIM(W4))=0</formula>
    </cfRule>
    <cfRule type="containsText" dxfId="198" priority="210" operator="containsText" text="DI ISI">
      <formula>NOT(ISERROR(SEARCH("DI ISI",W4)))</formula>
    </cfRule>
  </conditionalFormatting>
  <conditionalFormatting sqref="K80:K87 AA80:AA87 B80:C87 AK80:AK87 AO80:AV87 M80:N87 P80:P87 T80:T88">
    <cfRule type="containsBlanks" dxfId="197" priority="207">
      <formula>LEN(TRIM(B80))=0</formula>
    </cfRule>
    <cfRule type="containsText" dxfId="196" priority="208" operator="containsText" text="DI ISI">
      <formula>NOT(ISERROR(SEARCH("DI ISI",B80)))</formula>
    </cfRule>
  </conditionalFormatting>
  <conditionalFormatting sqref="J80:J87">
    <cfRule type="containsBlanks" dxfId="195" priority="205">
      <formula>LEN(TRIM(J80))=0</formula>
    </cfRule>
    <cfRule type="containsText" dxfId="194" priority="206" operator="containsText" text="DI ISI">
      <formula>NOT(ISERROR(SEARCH("DI ISI",J80)))</formula>
    </cfRule>
  </conditionalFormatting>
  <conditionalFormatting sqref="Q80:Q87">
    <cfRule type="containsBlanks" dxfId="193" priority="201">
      <formula>LEN(TRIM(Q80))=0</formula>
    </cfRule>
    <cfRule type="containsText" dxfId="192" priority="202" operator="containsText" text="DI ISI">
      <formula>NOT(ISERROR(SEARCH("DI ISI",Q80)))</formula>
    </cfRule>
  </conditionalFormatting>
  <conditionalFormatting sqref="R80:R88">
    <cfRule type="containsBlanks" dxfId="191" priority="199">
      <formula>LEN(TRIM(R80))=0</formula>
    </cfRule>
    <cfRule type="containsText" dxfId="190" priority="200" operator="containsText" text="DI ISI">
      <formula>NOT(ISERROR(SEARCH("DI ISI",R80)))</formula>
    </cfRule>
  </conditionalFormatting>
  <conditionalFormatting sqref="R80:R88">
    <cfRule type="containsText" dxfId="189" priority="198" operator="containsText" text="alm.">
      <formula>NOT(ISERROR(SEARCH("alm.",R80)))</formula>
    </cfRule>
  </conditionalFormatting>
  <conditionalFormatting sqref="S80:S87">
    <cfRule type="containsBlanks" dxfId="188" priority="196">
      <formula>LEN(TRIM(S80))=0</formula>
    </cfRule>
    <cfRule type="containsText" dxfId="187" priority="197" operator="containsText" text="DI ISI">
      <formula>NOT(ISERROR(SEARCH("DI ISI",S80)))</formula>
    </cfRule>
  </conditionalFormatting>
  <conditionalFormatting sqref="W80:W87">
    <cfRule type="containsBlanks" dxfId="186" priority="194">
      <formula>LEN(TRIM(W80))=0</formula>
    </cfRule>
    <cfRule type="containsText" dxfId="185" priority="195" operator="containsText" text="DI ISI">
      <formula>NOT(ISERROR(SEARCH("DI ISI",W80)))</formula>
    </cfRule>
  </conditionalFormatting>
  <conditionalFormatting sqref="X80:X88">
    <cfRule type="containsBlanks" dxfId="184" priority="192">
      <formula>LEN(TRIM(X80))=0</formula>
    </cfRule>
    <cfRule type="containsText" dxfId="183" priority="193" operator="containsText" text="DI ISI">
      <formula>NOT(ISERROR(SEARCH("DI ISI",X80)))</formula>
    </cfRule>
  </conditionalFormatting>
  <conditionalFormatting sqref="Z80:Z88">
    <cfRule type="containsBlanks" dxfId="182" priority="190">
      <formula>LEN(TRIM(Z80))=0</formula>
    </cfRule>
    <cfRule type="containsText" dxfId="181" priority="191" operator="containsText" text="DI ISI">
      <formula>NOT(ISERROR(SEARCH("DI ISI",Z80)))</formula>
    </cfRule>
  </conditionalFormatting>
  <conditionalFormatting sqref="K88 AA88 B88:C88 AK88 AO88:AV88 M88:N88 P88">
    <cfRule type="containsBlanks" dxfId="180" priority="188">
      <formula>LEN(TRIM(B88))=0</formula>
    </cfRule>
    <cfRule type="containsText" dxfId="179" priority="189" operator="containsText" text="DI ISI">
      <formula>NOT(ISERROR(SEARCH("DI ISI",B88)))</formula>
    </cfRule>
  </conditionalFormatting>
  <conditionalFormatting sqref="J88">
    <cfRule type="containsBlanks" dxfId="178" priority="186">
      <formula>LEN(TRIM(J88))=0</formula>
    </cfRule>
    <cfRule type="containsText" dxfId="177" priority="187" operator="containsText" text="DI ISI">
      <formula>NOT(ISERROR(SEARCH("DI ISI",J88)))</formula>
    </cfRule>
  </conditionalFormatting>
  <conditionalFormatting sqref="Q88">
    <cfRule type="containsBlanks" dxfId="176" priority="182">
      <formula>LEN(TRIM(Q88))=0</formula>
    </cfRule>
    <cfRule type="containsText" dxfId="175" priority="183" operator="containsText" text="DI ISI">
      <formula>NOT(ISERROR(SEARCH("DI ISI",Q88)))</formula>
    </cfRule>
  </conditionalFormatting>
  <conditionalFormatting sqref="R88">
    <cfRule type="containsBlanks" dxfId="174" priority="180">
      <formula>LEN(TRIM(R88))=0</formula>
    </cfRule>
    <cfRule type="containsText" dxfId="173" priority="181" operator="containsText" text="DI ISI">
      <formula>NOT(ISERROR(SEARCH("DI ISI",R88)))</formula>
    </cfRule>
  </conditionalFormatting>
  <conditionalFormatting sqref="R88">
    <cfRule type="containsText" dxfId="172" priority="179" operator="containsText" text="alm.">
      <formula>NOT(ISERROR(SEARCH("alm.",R88)))</formula>
    </cfRule>
  </conditionalFormatting>
  <conditionalFormatting sqref="S88">
    <cfRule type="containsBlanks" dxfId="171" priority="177">
      <formula>LEN(TRIM(S88))=0</formula>
    </cfRule>
    <cfRule type="containsText" dxfId="170" priority="178" operator="containsText" text="DI ISI">
      <formula>NOT(ISERROR(SEARCH("DI ISI",S88)))</formula>
    </cfRule>
  </conditionalFormatting>
  <conditionalFormatting sqref="T88">
    <cfRule type="containsBlanks" dxfId="169" priority="175">
      <formula>LEN(TRIM(T88))=0</formula>
    </cfRule>
    <cfRule type="containsText" dxfId="168" priority="176" operator="containsText" text="DI ISI">
      <formula>NOT(ISERROR(SEARCH("DI ISI",T88)))</formula>
    </cfRule>
  </conditionalFormatting>
  <conditionalFormatting sqref="W88">
    <cfRule type="containsBlanks" dxfId="167" priority="173">
      <formula>LEN(TRIM(W88))=0</formula>
    </cfRule>
    <cfRule type="containsText" dxfId="166" priority="174" operator="containsText" text="DI ISI">
      <formula>NOT(ISERROR(SEARCH("DI ISI",W88)))</formula>
    </cfRule>
  </conditionalFormatting>
  <conditionalFormatting sqref="X88">
    <cfRule type="containsBlanks" dxfId="165" priority="171">
      <formula>LEN(TRIM(X88))=0</formula>
    </cfRule>
    <cfRule type="containsText" dxfId="164" priority="172" operator="containsText" text="DI ISI">
      <formula>NOT(ISERROR(SEARCH("DI ISI",X88)))</formula>
    </cfRule>
  </conditionalFormatting>
  <conditionalFormatting sqref="Z88">
    <cfRule type="containsBlanks" dxfId="163" priority="169">
      <formula>LEN(TRIM(Z88))=0</formula>
    </cfRule>
    <cfRule type="containsText" dxfId="162" priority="170" operator="containsText" text="DI ISI">
      <formula>NOT(ISERROR(SEARCH("DI ISI",Z88)))</formula>
    </cfRule>
  </conditionalFormatting>
  <conditionalFormatting sqref="AC5:AC88">
    <cfRule type="containsBlanks" dxfId="161" priority="167">
      <formula>LEN(TRIM(AC5))=0</formula>
    </cfRule>
    <cfRule type="containsText" dxfId="160" priority="168" operator="containsText" text="DI ISI">
      <formula>NOT(ISERROR(SEARCH("DI ISI",AC5)))</formula>
    </cfRule>
  </conditionalFormatting>
  <conditionalFormatting sqref="AE5:AE88">
    <cfRule type="containsBlanks" dxfId="159" priority="165">
      <formula>LEN(TRIM(AE5))=0</formula>
    </cfRule>
    <cfRule type="containsText" dxfId="158" priority="166" operator="containsText" text="DI ISI">
      <formula>NOT(ISERROR(SEARCH("DI ISI",AE5)))</formula>
    </cfRule>
  </conditionalFormatting>
  <conditionalFormatting sqref="AG5:AG88">
    <cfRule type="containsBlanks" dxfId="157" priority="163">
      <formula>LEN(TRIM(AG5))=0</formula>
    </cfRule>
    <cfRule type="containsText" dxfId="156" priority="164" operator="containsText" text="DI ISI">
      <formula>NOT(ISERROR(SEARCH("DI ISI",AG5)))</formula>
    </cfRule>
  </conditionalFormatting>
  <conditionalFormatting sqref="AI5:AI88">
    <cfRule type="containsBlanks" dxfId="155" priority="161">
      <formula>LEN(TRIM(AI5))=0</formula>
    </cfRule>
    <cfRule type="containsText" dxfId="154" priority="162" operator="containsText" text="DI ISI">
      <formula>NOT(ISERROR(SEARCH("DI ISI",AI5)))</formula>
    </cfRule>
  </conditionalFormatting>
  <conditionalFormatting sqref="AL5:AL88">
    <cfRule type="containsBlanks" dxfId="153" priority="159">
      <formula>LEN(TRIM(AL5))=0</formula>
    </cfRule>
    <cfRule type="containsText" dxfId="152" priority="160" operator="containsText" text="DI ISI">
      <formula>NOT(ISERROR(SEARCH("DI ISI",AL5)))</formula>
    </cfRule>
  </conditionalFormatting>
  <conditionalFormatting sqref="Y4:Y88">
    <cfRule type="containsBlanks" dxfId="151" priority="157">
      <formula>LEN(TRIM(Y4))=0</formula>
    </cfRule>
    <cfRule type="containsText" dxfId="150" priority="158" operator="containsText" text="DI ISI">
      <formula>NOT(ISERROR(SEARCH("DI ISI",Y4)))</formula>
    </cfRule>
  </conditionalFormatting>
  <conditionalFormatting sqref="J4:J88">
    <cfRule type="containsBlanks" dxfId="149" priority="155">
      <formula>LEN(TRIM(J4))=0</formula>
    </cfRule>
    <cfRule type="containsText" dxfId="148" priority="156" operator="containsText" text="DI ISI">
      <formula>NOT(ISERROR(SEARCH("DI ISI",J4)))</formula>
    </cfRule>
  </conditionalFormatting>
  <conditionalFormatting sqref="L4:L13 L15:L88">
    <cfRule type="containsBlanks" dxfId="147" priority="153">
      <formula>LEN(TRIM(L4))=0</formula>
    </cfRule>
    <cfRule type="containsText" dxfId="146" priority="154" operator="containsText" text="DI ISI">
      <formula>NOT(ISERROR(SEARCH("DI ISI",L4)))</formula>
    </cfRule>
  </conditionalFormatting>
  <conditionalFormatting sqref="O4:O88">
    <cfRule type="containsBlanks" dxfId="145" priority="151">
      <formula>LEN(TRIM(O4))=0</formula>
    </cfRule>
    <cfRule type="containsText" dxfId="144" priority="152" operator="containsText" text="DI ISI">
      <formula>NOT(ISERROR(SEARCH("DI ISI",O4)))</formula>
    </cfRule>
  </conditionalFormatting>
  <conditionalFormatting sqref="O4:O88">
    <cfRule type="containsBlanks" dxfId="143" priority="149">
      <formula>LEN(TRIM(O4))=0</formula>
    </cfRule>
    <cfRule type="containsText" dxfId="142" priority="150" operator="containsText" text="DI ISI">
      <formula>NOT(ISERROR(SEARCH("DI ISI",O4)))</formula>
    </cfRule>
  </conditionalFormatting>
  <conditionalFormatting sqref="M14 K14">
    <cfRule type="containsBlanks" dxfId="141" priority="147">
      <formula>LEN(TRIM(K14))=0</formula>
    </cfRule>
    <cfRule type="containsText" dxfId="140" priority="148" operator="containsText" text="DI ISI">
      <formula>NOT(ISERROR(SEARCH("DI ISI",K14)))</formula>
    </cfRule>
  </conditionalFormatting>
  <conditionalFormatting sqref="L14">
    <cfRule type="containsBlanks" dxfId="139" priority="145">
      <formula>LEN(TRIM(L14))=0</formula>
    </cfRule>
    <cfRule type="containsText" dxfId="138" priority="146" operator="containsText" text="DI ISI">
      <formula>NOT(ISERROR(SEARCH("DI ISI",L14)))</formula>
    </cfRule>
  </conditionalFormatting>
  <conditionalFormatting sqref="L14">
    <cfRule type="containsBlanks" dxfId="137" priority="143">
      <formula>LEN(TRIM(L14))=0</formula>
    </cfRule>
    <cfRule type="containsText" dxfId="136" priority="144" operator="containsText" text="DI ISI">
      <formula>NOT(ISERROR(SEARCH("DI ISI",L14)))</formula>
    </cfRule>
  </conditionalFormatting>
  <conditionalFormatting sqref="AW5:AW88">
    <cfRule type="containsBlanks" dxfId="135" priority="141">
      <formula>LEN(TRIM(AW5))=0</formula>
    </cfRule>
    <cfRule type="containsText" dxfId="134" priority="142" operator="containsText" text="DI ISI">
      <formula>NOT(ISERROR(SEARCH("DI ISI",AW5)))</formula>
    </cfRule>
  </conditionalFormatting>
  <conditionalFormatting sqref="AN80:AN87">
    <cfRule type="containsBlanks" dxfId="133" priority="137">
      <formula>LEN(TRIM(AN80))=0</formula>
    </cfRule>
    <cfRule type="containsText" dxfId="132" priority="138" operator="containsText" text="DI ISI">
      <formula>NOT(ISERROR(SEARCH("DI ISI",AN80)))</formula>
    </cfRule>
  </conditionalFormatting>
  <conditionalFormatting sqref="AM88">
    <cfRule type="containsBlanks" dxfId="131" priority="135">
      <formula>LEN(TRIM(AM88))=0</formula>
    </cfRule>
    <cfRule type="containsText" dxfId="130" priority="136" operator="containsText" text="DI ISI">
      <formula>NOT(ISERROR(SEARCH("DI ISI",AM88)))</formula>
    </cfRule>
  </conditionalFormatting>
  <conditionalFormatting sqref="AN88">
    <cfRule type="containsBlanks" dxfId="129" priority="133">
      <formula>LEN(TRIM(AN88))=0</formula>
    </cfRule>
    <cfRule type="containsText" dxfId="128" priority="134" operator="containsText" text="DI ISI">
      <formula>NOT(ISERROR(SEARCH("DI ISI",AN88)))</formula>
    </cfRule>
  </conditionalFormatting>
  <conditionalFormatting sqref="K32 T32 AA32 B32:C32 AK32 AO32:AV32 M32:N32 P32">
    <cfRule type="containsBlanks" dxfId="127" priority="131">
      <formula>LEN(TRIM(B32))=0</formula>
    </cfRule>
    <cfRule type="containsText" dxfId="126" priority="132" operator="containsText" text="DI ISI">
      <formula>NOT(ISERROR(SEARCH("DI ISI",B32)))</formula>
    </cfRule>
  </conditionalFormatting>
  <conditionalFormatting sqref="J32">
    <cfRule type="containsBlanks" dxfId="125" priority="129">
      <formula>LEN(TRIM(J32))=0</formula>
    </cfRule>
    <cfRule type="containsText" dxfId="124" priority="130" operator="containsText" text="DI ISI">
      <formula>NOT(ISERROR(SEARCH("DI ISI",J32)))</formula>
    </cfRule>
  </conditionalFormatting>
  <conditionalFormatting sqref="Q32">
    <cfRule type="containsBlanks" dxfId="123" priority="125">
      <formula>LEN(TRIM(Q32))=0</formula>
    </cfRule>
    <cfRule type="containsText" dxfId="122" priority="126" operator="containsText" text="DI ISI">
      <formula>NOT(ISERROR(SEARCH("DI ISI",Q32)))</formula>
    </cfRule>
  </conditionalFormatting>
  <conditionalFormatting sqref="R32">
    <cfRule type="containsBlanks" dxfId="121" priority="123">
      <formula>LEN(TRIM(R32))=0</formula>
    </cfRule>
    <cfRule type="containsText" dxfId="120" priority="124" operator="containsText" text="DI ISI">
      <formula>NOT(ISERROR(SEARCH("DI ISI",R32)))</formula>
    </cfRule>
  </conditionalFormatting>
  <conditionalFormatting sqref="R32">
    <cfRule type="containsText" dxfId="119" priority="122" operator="containsText" text="alm.">
      <formula>NOT(ISERROR(SEARCH("alm.",R32)))</formula>
    </cfRule>
  </conditionalFormatting>
  <conditionalFormatting sqref="S32">
    <cfRule type="containsBlanks" dxfId="118" priority="120">
      <formula>LEN(TRIM(S32))=0</formula>
    </cfRule>
    <cfRule type="containsText" dxfId="117" priority="121" operator="containsText" text="DI ISI">
      <formula>NOT(ISERROR(SEARCH("DI ISI",S32)))</formula>
    </cfRule>
  </conditionalFormatting>
  <conditionalFormatting sqref="W32">
    <cfRule type="containsBlanks" dxfId="116" priority="118">
      <formula>LEN(TRIM(W32))=0</formula>
    </cfRule>
    <cfRule type="containsText" dxfId="115" priority="119" operator="containsText" text="DI ISI">
      <formula>NOT(ISERROR(SEARCH("DI ISI",W32)))</formula>
    </cfRule>
  </conditionalFormatting>
  <conditionalFormatting sqref="X32">
    <cfRule type="containsBlanks" dxfId="114" priority="116">
      <formula>LEN(TRIM(X32))=0</formula>
    </cfRule>
    <cfRule type="containsText" dxfId="113" priority="117" operator="containsText" text="DI ISI">
      <formula>NOT(ISERROR(SEARCH("DI ISI",X32)))</formula>
    </cfRule>
  </conditionalFormatting>
  <conditionalFormatting sqref="Z32">
    <cfRule type="containsBlanks" dxfId="112" priority="114">
      <formula>LEN(TRIM(Z32))=0</formula>
    </cfRule>
    <cfRule type="containsText" dxfId="111" priority="115" operator="containsText" text="DI ISI">
      <formula>NOT(ISERROR(SEARCH("DI ISI",Z32)))</formula>
    </cfRule>
  </conditionalFormatting>
  <conditionalFormatting sqref="AA33:AA88 B33:C88 K33:K88 AK33:AK88 AO33:AV88 P33:P88 M33:N88">
    <cfRule type="containsBlanks" dxfId="110" priority="112">
      <formula>LEN(TRIM(B33))=0</formula>
    </cfRule>
    <cfRule type="containsText" dxfId="109" priority="113" operator="containsText" text="DI ISI">
      <formula>NOT(ISERROR(SEARCH("DI ISI",B33)))</formula>
    </cfRule>
  </conditionalFormatting>
  <conditionalFormatting sqref="J33:J88">
    <cfRule type="containsBlanks" dxfId="108" priority="110">
      <formula>LEN(TRIM(J33))=0</formula>
    </cfRule>
    <cfRule type="containsText" dxfId="107" priority="111" operator="containsText" text="DI ISI">
      <formula>NOT(ISERROR(SEARCH("DI ISI",J33)))</formula>
    </cfRule>
  </conditionalFormatting>
  <conditionalFormatting sqref="Q33:Q88">
    <cfRule type="containsBlanks" dxfId="106" priority="106">
      <formula>LEN(TRIM(Q33))=0</formula>
    </cfRule>
    <cfRule type="containsText" dxfId="105" priority="107" operator="containsText" text="DI ISI">
      <formula>NOT(ISERROR(SEARCH("DI ISI",Q33)))</formula>
    </cfRule>
  </conditionalFormatting>
  <conditionalFormatting sqref="R33:R88">
    <cfRule type="containsBlanks" dxfId="104" priority="104">
      <formula>LEN(TRIM(R33))=0</formula>
    </cfRule>
    <cfRule type="containsText" dxfId="103" priority="105" operator="containsText" text="DI ISI">
      <formula>NOT(ISERROR(SEARCH("DI ISI",R33)))</formula>
    </cfRule>
  </conditionalFormatting>
  <conditionalFormatting sqref="R33:R88">
    <cfRule type="containsText" dxfId="102" priority="103" operator="containsText" text="alm.">
      <formula>NOT(ISERROR(SEARCH("alm.",R33)))</formula>
    </cfRule>
  </conditionalFormatting>
  <conditionalFormatting sqref="S33:S88">
    <cfRule type="containsBlanks" dxfId="101" priority="101">
      <formula>LEN(TRIM(S33))=0</formula>
    </cfRule>
    <cfRule type="containsText" dxfId="100" priority="102" operator="containsText" text="DI ISI">
      <formula>NOT(ISERROR(SEARCH("DI ISI",S33)))</formula>
    </cfRule>
  </conditionalFormatting>
  <conditionalFormatting sqref="T33:T88">
    <cfRule type="containsBlanks" dxfId="99" priority="99">
      <formula>LEN(TRIM(T33))=0</formula>
    </cfRule>
    <cfRule type="containsText" dxfId="98" priority="100" operator="containsText" text="DI ISI">
      <formula>NOT(ISERROR(SEARCH("DI ISI",T33)))</formula>
    </cfRule>
  </conditionalFormatting>
  <conditionalFormatting sqref="W33:W88">
    <cfRule type="containsBlanks" dxfId="97" priority="97">
      <formula>LEN(TRIM(W33))=0</formula>
    </cfRule>
    <cfRule type="containsText" dxfId="96" priority="98" operator="containsText" text="DI ISI">
      <formula>NOT(ISERROR(SEARCH("DI ISI",W33)))</formula>
    </cfRule>
  </conditionalFormatting>
  <conditionalFormatting sqref="X33:X88">
    <cfRule type="containsBlanks" dxfId="95" priority="95">
      <formula>LEN(TRIM(X33))=0</formula>
    </cfRule>
    <cfRule type="containsText" dxfId="94" priority="96" operator="containsText" text="DI ISI">
      <formula>NOT(ISERROR(SEARCH("DI ISI",X33)))</formula>
    </cfRule>
  </conditionalFormatting>
  <conditionalFormatting sqref="Z33:Z88">
    <cfRule type="containsBlanks" dxfId="93" priority="93">
      <formula>LEN(TRIM(Z33))=0</formula>
    </cfRule>
    <cfRule type="containsText" dxfId="92" priority="94" operator="containsText" text="DI ISI">
      <formula>NOT(ISERROR(SEARCH("DI ISI",Z33)))</formula>
    </cfRule>
  </conditionalFormatting>
  <conditionalFormatting sqref="AN32">
    <cfRule type="containsBlanks" dxfId="91" priority="91">
      <formula>LEN(TRIM(AN32))=0</formula>
    </cfRule>
    <cfRule type="containsText" dxfId="90" priority="92" operator="containsText" text="DI ISI">
      <formula>NOT(ISERROR(SEARCH("DI ISI",AN32)))</formula>
    </cfRule>
  </conditionalFormatting>
  <conditionalFormatting sqref="AM33:AM88">
    <cfRule type="containsBlanks" dxfId="89" priority="89">
      <formula>LEN(TRIM(AM33))=0</formula>
    </cfRule>
    <cfRule type="containsText" dxfId="88" priority="90" operator="containsText" text="DI ISI">
      <formula>NOT(ISERROR(SEARCH("DI ISI",AM33)))</formula>
    </cfRule>
  </conditionalFormatting>
  <conditionalFormatting sqref="AN33:AN88">
    <cfRule type="containsBlanks" dxfId="87" priority="87">
      <formula>LEN(TRIM(AN33))=0</formula>
    </cfRule>
    <cfRule type="containsText" dxfId="86" priority="88" operator="containsText" text="DI ISI">
      <formula>NOT(ISERROR(SEARCH("DI ISI",AN33)))</formula>
    </cfRule>
  </conditionalFormatting>
  <conditionalFormatting sqref="AN88">
    <cfRule type="containsBlanks" dxfId="85" priority="85">
      <formula>LEN(TRIM(AN88))=0</formula>
    </cfRule>
    <cfRule type="containsText" dxfId="84" priority="86" operator="containsText" text="DI ISI">
      <formula>NOT(ISERROR(SEARCH("DI ISI",AN88)))</formula>
    </cfRule>
  </conditionalFormatting>
  <conditionalFormatting sqref="AD89:AD90 AF89:AF90 AH89:AH90 AJ89:AK90 M89:N90 Z89:AB90 AX89:AX90 P89:X90 B89:K90 AM89:AV90">
    <cfRule type="containsBlanks" dxfId="83" priority="83">
      <formula>LEN(TRIM(B89))=0</formula>
    </cfRule>
    <cfRule type="containsText" dxfId="82" priority="84" operator="containsText" text="DI ISI">
      <formula>NOT(ISERROR(SEARCH("DI ISI",B89)))</formula>
    </cfRule>
  </conditionalFormatting>
  <conditionalFormatting sqref="R89:R90">
    <cfRule type="containsText" dxfId="81" priority="82" operator="containsText" text="alm.">
      <formula>NOT(ISERROR(SEARCH("alm.",R89)))</formula>
    </cfRule>
  </conditionalFormatting>
  <conditionalFormatting sqref="W89:W90">
    <cfRule type="containsBlanks" dxfId="80" priority="80">
      <formula>LEN(TRIM(W89))=0</formula>
    </cfRule>
    <cfRule type="containsText" dxfId="79" priority="81" operator="containsText" text="DI ISI">
      <formula>NOT(ISERROR(SEARCH("DI ISI",W89)))</formula>
    </cfRule>
  </conditionalFormatting>
  <conditionalFormatting sqref="T89:T90">
    <cfRule type="containsBlanks" dxfId="78" priority="78">
      <formula>LEN(TRIM(T89))=0</formula>
    </cfRule>
    <cfRule type="containsText" dxfId="77" priority="79" operator="containsText" text="DI ISI">
      <formula>NOT(ISERROR(SEARCH("DI ISI",T89)))</formula>
    </cfRule>
  </conditionalFormatting>
  <conditionalFormatting sqref="R89:R90">
    <cfRule type="containsBlanks" dxfId="76" priority="76">
      <formula>LEN(TRIM(R89))=0</formula>
    </cfRule>
    <cfRule type="containsText" dxfId="75" priority="77" operator="containsText" text="DI ISI">
      <formula>NOT(ISERROR(SEARCH("DI ISI",R89)))</formula>
    </cfRule>
  </conditionalFormatting>
  <conditionalFormatting sqref="R89:R90">
    <cfRule type="containsText" dxfId="74" priority="75" operator="containsText" text="alm.">
      <formula>NOT(ISERROR(SEARCH("alm.",R89)))</formula>
    </cfRule>
  </conditionalFormatting>
  <conditionalFormatting sqref="X89:X90">
    <cfRule type="containsBlanks" dxfId="73" priority="73">
      <formula>LEN(TRIM(X89))=0</formula>
    </cfRule>
    <cfRule type="containsText" dxfId="72" priority="74" operator="containsText" text="DI ISI">
      <formula>NOT(ISERROR(SEARCH("DI ISI",X89)))</formula>
    </cfRule>
  </conditionalFormatting>
  <conditionalFormatting sqref="Z89:Z90">
    <cfRule type="containsBlanks" dxfId="71" priority="71">
      <formula>LEN(TRIM(Z89))=0</formula>
    </cfRule>
    <cfRule type="containsText" dxfId="70" priority="72" operator="containsText" text="DI ISI">
      <formula>NOT(ISERROR(SEARCH("DI ISI",Z89)))</formula>
    </cfRule>
  </conditionalFormatting>
  <conditionalFormatting sqref="K89:K90 AA89:AA90 B89:C90 AK89:AK90 AO89:AV90 M89:N90 P89:P90">
    <cfRule type="containsBlanks" dxfId="69" priority="69">
      <formula>LEN(TRIM(B89))=0</formula>
    </cfRule>
    <cfRule type="containsText" dxfId="68" priority="70" operator="containsText" text="DI ISI">
      <formula>NOT(ISERROR(SEARCH("DI ISI",B89)))</formula>
    </cfRule>
  </conditionalFormatting>
  <conditionalFormatting sqref="J89:J90">
    <cfRule type="containsBlanks" dxfId="67" priority="67">
      <formula>LEN(TRIM(J89))=0</formula>
    </cfRule>
    <cfRule type="containsText" dxfId="66" priority="68" operator="containsText" text="DI ISI">
      <formula>NOT(ISERROR(SEARCH("DI ISI",J89)))</formula>
    </cfRule>
  </conditionalFormatting>
  <conditionalFormatting sqref="Q89:Q90">
    <cfRule type="containsBlanks" dxfId="65" priority="65">
      <formula>LEN(TRIM(Q89))=0</formula>
    </cfRule>
    <cfRule type="containsText" dxfId="64" priority="66" operator="containsText" text="DI ISI">
      <formula>NOT(ISERROR(SEARCH("DI ISI",Q89)))</formula>
    </cfRule>
  </conditionalFormatting>
  <conditionalFormatting sqref="R89:R90">
    <cfRule type="containsBlanks" dxfId="63" priority="63">
      <formula>LEN(TRIM(R89))=0</formula>
    </cfRule>
    <cfRule type="containsText" dxfId="62" priority="64" operator="containsText" text="DI ISI">
      <formula>NOT(ISERROR(SEARCH("DI ISI",R89)))</formula>
    </cfRule>
  </conditionalFormatting>
  <conditionalFormatting sqref="R89:R90">
    <cfRule type="containsText" dxfId="61" priority="62" operator="containsText" text="alm.">
      <formula>NOT(ISERROR(SEARCH("alm.",R89)))</formula>
    </cfRule>
  </conditionalFormatting>
  <conditionalFormatting sqref="S89:S90">
    <cfRule type="containsBlanks" dxfId="60" priority="60">
      <formula>LEN(TRIM(S89))=0</formula>
    </cfRule>
    <cfRule type="containsText" dxfId="59" priority="61" operator="containsText" text="DI ISI">
      <formula>NOT(ISERROR(SEARCH("DI ISI",S89)))</formula>
    </cfRule>
  </conditionalFormatting>
  <conditionalFormatting sqref="T89:T90">
    <cfRule type="containsBlanks" dxfId="58" priority="58">
      <formula>LEN(TRIM(T89))=0</formula>
    </cfRule>
    <cfRule type="containsText" dxfId="57" priority="59" operator="containsText" text="DI ISI">
      <formula>NOT(ISERROR(SEARCH("DI ISI",T89)))</formula>
    </cfRule>
  </conditionalFormatting>
  <conditionalFormatting sqref="W89:W90">
    <cfRule type="containsBlanks" dxfId="56" priority="56">
      <formula>LEN(TRIM(W89))=0</formula>
    </cfRule>
    <cfRule type="containsText" dxfId="55" priority="57" operator="containsText" text="DI ISI">
      <formula>NOT(ISERROR(SEARCH("DI ISI",W89)))</formula>
    </cfRule>
  </conditionalFormatting>
  <conditionalFormatting sqref="X89:X90">
    <cfRule type="containsBlanks" dxfId="54" priority="54">
      <formula>LEN(TRIM(X89))=0</formula>
    </cfRule>
    <cfRule type="containsText" dxfId="53" priority="55" operator="containsText" text="DI ISI">
      <formula>NOT(ISERROR(SEARCH("DI ISI",X89)))</formula>
    </cfRule>
  </conditionalFormatting>
  <conditionalFormatting sqref="Z89:Z90">
    <cfRule type="containsBlanks" dxfId="52" priority="52">
      <formula>LEN(TRIM(Z89))=0</formula>
    </cfRule>
    <cfRule type="containsText" dxfId="51" priority="53" operator="containsText" text="DI ISI">
      <formula>NOT(ISERROR(SEARCH("DI ISI",Z89)))</formula>
    </cfRule>
  </conditionalFormatting>
  <conditionalFormatting sqref="AC89:AC90">
    <cfRule type="containsBlanks" dxfId="50" priority="50">
      <formula>LEN(TRIM(AC89))=0</formula>
    </cfRule>
    <cfRule type="containsText" dxfId="49" priority="51" operator="containsText" text="DI ISI">
      <formula>NOT(ISERROR(SEARCH("DI ISI",AC89)))</formula>
    </cfRule>
  </conditionalFormatting>
  <conditionalFormatting sqref="AE89:AE90">
    <cfRule type="containsBlanks" dxfId="48" priority="48">
      <formula>LEN(TRIM(AE89))=0</formula>
    </cfRule>
    <cfRule type="containsText" dxfId="47" priority="49" operator="containsText" text="DI ISI">
      <formula>NOT(ISERROR(SEARCH("DI ISI",AE89)))</formula>
    </cfRule>
  </conditionalFormatting>
  <conditionalFormatting sqref="AG89:AG90">
    <cfRule type="containsBlanks" dxfId="46" priority="46">
      <formula>LEN(TRIM(AG89))=0</formula>
    </cfRule>
    <cfRule type="containsText" dxfId="45" priority="47" operator="containsText" text="DI ISI">
      <formula>NOT(ISERROR(SEARCH("DI ISI",AG89)))</formula>
    </cfRule>
  </conditionalFormatting>
  <conditionalFormatting sqref="AI89:AI90">
    <cfRule type="containsBlanks" dxfId="44" priority="44">
      <formula>LEN(TRIM(AI89))=0</formula>
    </cfRule>
    <cfRule type="containsText" dxfId="43" priority="45" operator="containsText" text="DI ISI">
      <formula>NOT(ISERROR(SEARCH("DI ISI",AI89)))</formula>
    </cfRule>
  </conditionalFormatting>
  <conditionalFormatting sqref="AL89:AL90">
    <cfRule type="containsBlanks" dxfId="42" priority="42">
      <formula>LEN(TRIM(AL89))=0</formula>
    </cfRule>
    <cfRule type="containsText" dxfId="41" priority="43" operator="containsText" text="DI ISI">
      <formula>NOT(ISERROR(SEARCH("DI ISI",AL89)))</formula>
    </cfRule>
  </conditionalFormatting>
  <conditionalFormatting sqref="Y89:Y90">
    <cfRule type="containsBlanks" dxfId="40" priority="40">
      <formula>LEN(TRIM(Y89))=0</formula>
    </cfRule>
    <cfRule type="containsText" dxfId="39" priority="41" operator="containsText" text="DI ISI">
      <formula>NOT(ISERROR(SEARCH("DI ISI",Y89)))</formula>
    </cfRule>
  </conditionalFormatting>
  <conditionalFormatting sqref="J89:J90">
    <cfRule type="containsBlanks" dxfId="38" priority="38">
      <formula>LEN(TRIM(J89))=0</formula>
    </cfRule>
    <cfRule type="containsText" dxfId="37" priority="39" operator="containsText" text="DI ISI">
      <formula>NOT(ISERROR(SEARCH("DI ISI",J89)))</formula>
    </cfRule>
  </conditionalFormatting>
  <conditionalFormatting sqref="L89:L90">
    <cfRule type="containsBlanks" dxfId="36" priority="36">
      <formula>LEN(TRIM(L89))=0</formula>
    </cfRule>
    <cfRule type="containsText" dxfId="35" priority="37" operator="containsText" text="DI ISI">
      <formula>NOT(ISERROR(SEARCH("DI ISI",L89)))</formula>
    </cfRule>
  </conditionalFormatting>
  <conditionalFormatting sqref="O89:O90">
    <cfRule type="containsBlanks" dxfId="34" priority="34">
      <formula>LEN(TRIM(O89))=0</formula>
    </cfRule>
    <cfRule type="containsText" dxfId="33" priority="35" operator="containsText" text="DI ISI">
      <formula>NOT(ISERROR(SEARCH("DI ISI",O89)))</formula>
    </cfRule>
  </conditionalFormatting>
  <conditionalFormatting sqref="O89:O90">
    <cfRule type="containsBlanks" dxfId="32" priority="32">
      <formula>LEN(TRIM(O89))=0</formula>
    </cfRule>
    <cfRule type="containsText" dxfId="31" priority="33" operator="containsText" text="DI ISI">
      <formula>NOT(ISERROR(SEARCH("DI ISI",O89)))</formula>
    </cfRule>
  </conditionalFormatting>
  <conditionalFormatting sqref="AW89:AW90">
    <cfRule type="containsBlanks" dxfId="30" priority="30">
      <formula>LEN(TRIM(AW89))=0</formula>
    </cfRule>
    <cfRule type="containsText" dxfId="29" priority="31" operator="containsText" text="DI ISI">
      <formula>NOT(ISERROR(SEARCH("DI ISI",AW89)))</formula>
    </cfRule>
  </conditionalFormatting>
  <conditionalFormatting sqref="AM89:AM90">
    <cfRule type="containsBlanks" dxfId="28" priority="28">
      <formula>LEN(TRIM(AM89))=0</formula>
    </cfRule>
    <cfRule type="containsText" dxfId="27" priority="29" operator="containsText" text="DI ISI">
      <formula>NOT(ISERROR(SEARCH("DI ISI",AM89)))</formula>
    </cfRule>
  </conditionalFormatting>
  <conditionalFormatting sqref="AN89:AN90">
    <cfRule type="containsBlanks" dxfId="26" priority="26">
      <formula>LEN(TRIM(AN89))=0</formula>
    </cfRule>
    <cfRule type="containsText" dxfId="25" priority="27" operator="containsText" text="DI ISI">
      <formula>NOT(ISERROR(SEARCH("DI ISI",AN89)))</formula>
    </cfRule>
  </conditionalFormatting>
  <conditionalFormatting sqref="AA89:AA90 B89:C90 K89:K90 AK89:AK90 AO89:AV90 P89:P90 M89:N90">
    <cfRule type="containsBlanks" dxfId="24" priority="24">
      <formula>LEN(TRIM(B89))=0</formula>
    </cfRule>
    <cfRule type="containsText" dxfId="23" priority="25" operator="containsText" text="DI ISI">
      <formula>NOT(ISERROR(SEARCH("DI ISI",B89)))</formula>
    </cfRule>
  </conditionalFormatting>
  <conditionalFormatting sqref="J89:J90">
    <cfRule type="containsBlanks" dxfId="22" priority="22">
      <formula>LEN(TRIM(J89))=0</formula>
    </cfRule>
    <cfRule type="containsText" dxfId="21" priority="23" operator="containsText" text="DI ISI">
      <formula>NOT(ISERROR(SEARCH("DI ISI",J89)))</formula>
    </cfRule>
  </conditionalFormatting>
  <conditionalFormatting sqref="Q89:Q90">
    <cfRule type="containsBlanks" dxfId="20" priority="20">
      <formula>LEN(TRIM(Q89))=0</formula>
    </cfRule>
    <cfRule type="containsText" dxfId="19" priority="21" operator="containsText" text="DI ISI">
      <formula>NOT(ISERROR(SEARCH("DI ISI",Q89)))</formula>
    </cfRule>
  </conditionalFormatting>
  <conditionalFormatting sqref="R89:R90">
    <cfRule type="containsBlanks" dxfId="18" priority="18">
      <formula>LEN(TRIM(R89))=0</formula>
    </cfRule>
    <cfRule type="containsText" dxfId="17" priority="19" operator="containsText" text="DI ISI">
      <formula>NOT(ISERROR(SEARCH("DI ISI",R89)))</formula>
    </cfRule>
  </conditionalFormatting>
  <conditionalFormatting sqref="R89:R90">
    <cfRule type="containsText" dxfId="16" priority="17" operator="containsText" text="alm.">
      <formula>NOT(ISERROR(SEARCH("alm.",R89)))</formula>
    </cfRule>
  </conditionalFormatting>
  <conditionalFormatting sqref="S89:S90">
    <cfRule type="containsBlanks" dxfId="15" priority="15">
      <formula>LEN(TRIM(S89))=0</formula>
    </cfRule>
    <cfRule type="containsText" dxfId="14" priority="16" operator="containsText" text="DI ISI">
      <formula>NOT(ISERROR(SEARCH("DI ISI",S89)))</formula>
    </cfRule>
  </conditionalFormatting>
  <conditionalFormatting sqref="T89:T90">
    <cfRule type="containsBlanks" dxfId="13" priority="13">
      <formula>LEN(TRIM(T89))=0</formula>
    </cfRule>
    <cfRule type="containsText" dxfId="12" priority="14" operator="containsText" text="DI ISI">
      <formula>NOT(ISERROR(SEARCH("DI ISI",T89)))</formula>
    </cfRule>
  </conditionalFormatting>
  <conditionalFormatting sqref="W89:W90">
    <cfRule type="containsBlanks" dxfId="11" priority="11">
      <formula>LEN(TRIM(W89))=0</formula>
    </cfRule>
    <cfRule type="containsText" dxfId="10" priority="12" operator="containsText" text="DI ISI">
      <formula>NOT(ISERROR(SEARCH("DI ISI",W89)))</formula>
    </cfRule>
  </conditionalFormatting>
  <conditionalFormatting sqref="X89:X90">
    <cfRule type="containsBlanks" dxfId="9" priority="9">
      <formula>LEN(TRIM(X89))=0</formula>
    </cfRule>
    <cfRule type="containsText" dxfId="8" priority="10" operator="containsText" text="DI ISI">
      <formula>NOT(ISERROR(SEARCH("DI ISI",X89)))</formula>
    </cfRule>
  </conditionalFormatting>
  <conditionalFormatting sqref="Z89:Z90">
    <cfRule type="containsBlanks" dxfId="7" priority="7">
      <formula>LEN(TRIM(Z89))=0</formula>
    </cfRule>
    <cfRule type="containsText" dxfId="6" priority="8" operator="containsText" text="DI ISI">
      <formula>NOT(ISERROR(SEARCH("DI ISI",Z89)))</formula>
    </cfRule>
  </conditionalFormatting>
  <conditionalFormatting sqref="AM89:AM90">
    <cfRule type="containsBlanks" dxfId="5" priority="5">
      <formula>LEN(TRIM(AM89))=0</formula>
    </cfRule>
    <cfRule type="containsText" dxfId="4" priority="6" operator="containsText" text="DI ISI">
      <formula>NOT(ISERROR(SEARCH("DI ISI",AM89)))</formula>
    </cfRule>
  </conditionalFormatting>
  <conditionalFormatting sqref="AN89:AN90">
    <cfRule type="containsBlanks" dxfId="3" priority="3">
      <formula>LEN(TRIM(AN89))=0</formula>
    </cfRule>
    <cfRule type="containsText" dxfId="2" priority="4" operator="containsText" text="DI ISI">
      <formula>NOT(ISERROR(SEARCH("DI ISI",AN89)))</formula>
    </cfRule>
  </conditionalFormatting>
  <conditionalFormatting sqref="AN89:AN90">
    <cfRule type="containsBlanks" dxfId="1" priority="1">
      <formula>LEN(TRIM(AN89))=0</formula>
    </cfRule>
    <cfRule type="containsText" dxfId="0" priority="2" operator="containsText" text="DI ISI">
      <formula>NOT(ISERROR(SEARCH("DI ISI",AN89)))</formula>
    </cfRule>
  </conditionalFormatting>
  <dataValidations count="12">
    <dataValidation type="textLength" allowBlank="1" showInputMessage="1" showErrorMessage="1" errorTitle="NIK" error="masukkan angka 16 digit" promptTitle="NIK" prompt="16 digit NIK" sqref="J4:J90" xr:uid="{00000000-0002-0000-0000-000000000000}">
      <formula1>16</formula1>
      <formula2>16</formula2>
    </dataValidation>
    <dataValidation type="textLength" allowBlank="1" showInputMessage="1" showErrorMessage="1" errorTitle="NIK" error="masukkan angka 16 digit" promptTitle="NIK" prompt="MASUKKAN 16 DIGIT" sqref="L4:L90 O4:O90" xr:uid="{00000000-0002-0000-0000-000001000000}">
      <formula1>10</formula1>
      <formula2>16</formula2>
    </dataValidation>
    <dataValidation type="list" allowBlank="1" showInputMessage="1" showErrorMessage="1" sqref="AI4:AI90" xr:uid="{00000000-0002-0000-0000-000002000000}">
      <formula1>"1,2,3,4,5,6,7"</formula1>
    </dataValidation>
    <dataValidation type="list" allowBlank="1" showInputMessage="1" showErrorMessage="1" sqref="AG4:AG90 AL4:AL90" xr:uid="{00000000-0002-0000-0000-000003000000}">
      <formula1>"1,2,3,4,5"</formula1>
    </dataValidation>
    <dataValidation type="list" allowBlank="1" showInputMessage="1" showErrorMessage="1" sqref="AE4:AE90" xr:uid="{00000000-0002-0000-0000-000004000000}">
      <formula1>"1,2,3,4,5,6,7,8"</formula1>
    </dataValidation>
    <dataValidation type="list" allowBlank="1" showInputMessage="1" showErrorMessage="1" sqref="AC4:AC90 AA4:AA90" xr:uid="{00000000-0002-0000-0000-000005000000}">
      <formula1>"1,2,3,4,5,6"</formula1>
    </dataValidation>
    <dataValidation type="list" allowBlank="1" showInputMessage="1" showErrorMessage="1" sqref="Y4:Y90 W4:W90" xr:uid="{00000000-0002-0000-0000-000006000000}">
      <formula1>"0,1,2,3,4,5,6,7,8,9"</formula1>
    </dataValidation>
    <dataValidation type="list" allowBlank="1" showInputMessage="1" showErrorMessage="1" sqref="S4:S90 Q4:Q90" xr:uid="{00000000-0002-0000-0000-000007000000}">
      <formula1>"01,02,03,04,05,06,07,08,09,10,11,12,13,14,15,16,17,18"</formula1>
    </dataValidation>
    <dataValidation type="textLength" errorStyle="information" operator="equal" allowBlank="1" errorTitle="TAHUN LAHIR" error="pastikan 08/08/2008" promptTitle="TAHUN LAHIR" prompt="pastikan CONTOH : 08/08/2008" sqref="M14 M32:M90 P4:P90" xr:uid="{00000000-0002-0000-0000-000008000000}">
      <formula1>8</formula1>
    </dataValidation>
    <dataValidation type="textLength" errorStyle="information" operator="equal" allowBlank="1" error="Masukkan 16 Digit!" sqref="M1:M13 M15:M31" xr:uid="{00000000-0002-0000-0000-000009000000}">
      <formula1>8</formula1>
    </dataValidation>
    <dataValidation type="textLength" operator="equal" allowBlank="1" showInputMessage="1" showErrorMessage="1" error="Masukkan 16 Digit!" sqref="AS31:AT31 AS32:AS90" xr:uid="{00000000-0002-0000-0000-00000A000000}">
      <formula1>16</formula1>
    </dataValidation>
    <dataValidation type="textLength" errorStyle="information" operator="equal" allowBlank="1" showInputMessage="1" showErrorMessage="1" error="Masukkan 16 Digit!" sqref="AS4:AT30 AT32:AT90" xr:uid="{00000000-0002-0000-0000-00000B000000}">
      <formula1>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MILKIDi3LAP</dc:creator>
  <cp:lastModifiedBy>MI NURIS LABRUK KIDUL</cp:lastModifiedBy>
  <dcterms:created xsi:type="dcterms:W3CDTF">2019-03-19T07:42:15Z</dcterms:created>
  <dcterms:modified xsi:type="dcterms:W3CDTF">2019-05-25T04:42:30Z</dcterms:modified>
</cp:coreProperties>
</file>